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ตู่\งานตู่11\งานประกัน ปีการศึกษา 2565\กิจกรรม 5ส+\"/>
    </mc:Choice>
  </mc:AlternateContent>
  <xr:revisionPtr revIDLastSave="0" documentId="8_{679CBF68-6F7A-49B8-A654-A218BF4C015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คณะสัตวแพทยศาสตร์" sheetId="18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9" i="18" l="1"/>
  <c r="M129" i="18"/>
  <c r="J129" i="18"/>
  <c r="G129" i="18"/>
  <c r="D129" i="18"/>
  <c r="T128" i="18"/>
  <c r="S129" i="18" s="1"/>
  <c r="R128" i="18"/>
  <c r="P127" i="18"/>
  <c r="M127" i="18"/>
  <c r="J127" i="18"/>
  <c r="G127" i="18"/>
  <c r="D127" i="18"/>
  <c r="T126" i="18"/>
  <c r="S127" i="18" s="1"/>
  <c r="R126" i="18"/>
  <c r="P125" i="18"/>
  <c r="M125" i="18"/>
  <c r="J125" i="18"/>
  <c r="G125" i="18"/>
  <c r="D125" i="18"/>
  <c r="T124" i="18"/>
  <c r="S125" i="18" s="1"/>
  <c r="R124" i="18"/>
  <c r="P123" i="18"/>
  <c r="M123" i="18"/>
  <c r="J123" i="18"/>
  <c r="G123" i="18"/>
  <c r="D123" i="18"/>
  <c r="T122" i="18"/>
  <c r="S123" i="18" s="1"/>
  <c r="R122" i="18"/>
  <c r="P121" i="18"/>
  <c r="M121" i="18"/>
  <c r="J121" i="18"/>
  <c r="G121" i="18"/>
  <c r="D121" i="18"/>
  <c r="T120" i="18"/>
  <c r="S121" i="18" s="1"/>
  <c r="R120" i="18"/>
  <c r="P119" i="18"/>
  <c r="M119" i="18"/>
  <c r="J119" i="18"/>
  <c r="G119" i="18"/>
  <c r="D119" i="18"/>
  <c r="T118" i="18"/>
  <c r="S119" i="18" s="1"/>
  <c r="R118" i="18"/>
  <c r="P117" i="18"/>
  <c r="M117" i="18"/>
  <c r="J117" i="18"/>
  <c r="G117" i="18"/>
  <c r="D117" i="18"/>
  <c r="T116" i="18"/>
  <c r="S117" i="18" s="1"/>
  <c r="R116" i="18"/>
  <c r="P115" i="18"/>
  <c r="M115" i="18"/>
  <c r="J115" i="18"/>
  <c r="G115" i="18"/>
  <c r="D115" i="18"/>
  <c r="T114" i="18"/>
  <c r="S115" i="18" s="1"/>
  <c r="R114" i="18"/>
  <c r="P113" i="18"/>
  <c r="M113" i="18"/>
  <c r="J113" i="18"/>
  <c r="G113" i="18"/>
  <c r="D113" i="18"/>
  <c r="T112" i="18"/>
  <c r="S113" i="18" s="1"/>
  <c r="R112" i="18"/>
  <c r="P111" i="18"/>
  <c r="M111" i="18"/>
  <c r="J111" i="18"/>
  <c r="G111" i="18"/>
  <c r="D111" i="18"/>
  <c r="T110" i="18"/>
  <c r="S111" i="18" s="1"/>
  <c r="R110" i="18"/>
  <c r="M109" i="18"/>
  <c r="Q108" i="18"/>
  <c r="P109" i="18" s="1"/>
  <c r="O108" i="18"/>
  <c r="N108" i="18"/>
  <c r="L108" i="18"/>
  <c r="K108" i="18"/>
  <c r="J109" i="18" s="1"/>
  <c r="I108" i="18"/>
  <c r="H108" i="18"/>
  <c r="G109" i="18" s="1"/>
  <c r="F108" i="18"/>
  <c r="R108" i="18" s="1"/>
  <c r="E108" i="18"/>
  <c r="D109" i="18" s="1"/>
  <c r="C108" i="18"/>
  <c r="S107" i="18"/>
  <c r="P107" i="18"/>
  <c r="M107" i="18"/>
  <c r="J107" i="18"/>
  <c r="G107" i="18"/>
  <c r="D107" i="18"/>
  <c r="T106" i="18"/>
  <c r="R106" i="18"/>
  <c r="S105" i="18"/>
  <c r="P105" i="18"/>
  <c r="M105" i="18"/>
  <c r="J105" i="18"/>
  <c r="G105" i="18"/>
  <c r="D105" i="18"/>
  <c r="T104" i="18"/>
  <c r="R104" i="18"/>
  <c r="G103" i="18"/>
  <c r="Q102" i="18"/>
  <c r="O102" i="18"/>
  <c r="N102" i="18"/>
  <c r="M103" i="18" s="1"/>
  <c r="L102" i="18"/>
  <c r="K102" i="18"/>
  <c r="J103" i="18" s="1"/>
  <c r="I102" i="18"/>
  <c r="I94" i="18" s="1"/>
  <c r="H102" i="18"/>
  <c r="F102" i="18"/>
  <c r="R102" i="18" s="1"/>
  <c r="E102" i="18"/>
  <c r="C102" i="18"/>
  <c r="P101" i="18"/>
  <c r="M101" i="18"/>
  <c r="J101" i="18"/>
  <c r="G101" i="18"/>
  <c r="D101" i="18"/>
  <c r="T100" i="18"/>
  <c r="S101" i="18" s="1"/>
  <c r="R100" i="18"/>
  <c r="P99" i="18"/>
  <c r="M99" i="18"/>
  <c r="J99" i="18"/>
  <c r="G99" i="18"/>
  <c r="D99" i="18"/>
  <c r="T98" i="18"/>
  <c r="S99" i="18" s="1"/>
  <c r="R98" i="18"/>
  <c r="J97" i="18"/>
  <c r="T96" i="18"/>
  <c r="Q96" i="18"/>
  <c r="P97" i="18" s="1"/>
  <c r="O96" i="18"/>
  <c r="N96" i="18"/>
  <c r="M97" i="18" s="1"/>
  <c r="L96" i="18"/>
  <c r="L94" i="18" s="1"/>
  <c r="K96" i="18"/>
  <c r="I96" i="18"/>
  <c r="H96" i="18"/>
  <c r="F96" i="18"/>
  <c r="E96" i="18"/>
  <c r="D97" i="18" s="1"/>
  <c r="C96" i="18"/>
  <c r="R96" i="18" s="1"/>
  <c r="O94" i="18"/>
  <c r="K94" i="18"/>
  <c r="F94" i="18"/>
  <c r="C94" i="18"/>
  <c r="P93" i="18"/>
  <c r="M93" i="18"/>
  <c r="J93" i="18"/>
  <c r="G93" i="18"/>
  <c r="D93" i="18"/>
  <c r="T92" i="18"/>
  <c r="S93" i="18" s="1"/>
  <c r="R92" i="18"/>
  <c r="Q90" i="18"/>
  <c r="P91" i="18" s="1"/>
  <c r="O90" i="18"/>
  <c r="N90" i="18"/>
  <c r="M91" i="18" s="1"/>
  <c r="L90" i="18"/>
  <c r="K90" i="18"/>
  <c r="J91" i="18" s="1"/>
  <c r="I90" i="18"/>
  <c r="H90" i="18"/>
  <c r="G91" i="18" s="1"/>
  <c r="F90" i="18"/>
  <c r="R90" i="18" s="1"/>
  <c r="E90" i="18"/>
  <c r="D91" i="18" s="1"/>
  <c r="C90" i="18"/>
  <c r="S89" i="18"/>
  <c r="P89" i="18"/>
  <c r="M89" i="18"/>
  <c r="J89" i="18"/>
  <c r="G89" i="18"/>
  <c r="D89" i="18"/>
  <c r="T88" i="18"/>
  <c r="R88" i="18"/>
  <c r="S87" i="18"/>
  <c r="P87" i="18"/>
  <c r="M87" i="18"/>
  <c r="J87" i="18"/>
  <c r="G87" i="18"/>
  <c r="D87" i="18"/>
  <c r="T86" i="18"/>
  <c r="R86" i="18"/>
  <c r="S85" i="18"/>
  <c r="P85" i="18"/>
  <c r="M85" i="18"/>
  <c r="J85" i="18"/>
  <c r="G85" i="18"/>
  <c r="D85" i="18"/>
  <c r="T84" i="18"/>
  <c r="R84" i="18"/>
  <c r="S83" i="18"/>
  <c r="P83" i="18"/>
  <c r="M83" i="18"/>
  <c r="J83" i="18"/>
  <c r="G83" i="18"/>
  <c r="D83" i="18"/>
  <c r="T82" i="18"/>
  <c r="R82" i="18"/>
  <c r="S81" i="18"/>
  <c r="P81" i="18"/>
  <c r="M81" i="18"/>
  <c r="J81" i="18"/>
  <c r="G81" i="18"/>
  <c r="D81" i="18"/>
  <c r="T80" i="18"/>
  <c r="R80" i="18"/>
  <c r="S79" i="18"/>
  <c r="P79" i="18"/>
  <c r="M79" i="18"/>
  <c r="J79" i="18"/>
  <c r="G79" i="18"/>
  <c r="D79" i="18"/>
  <c r="T78" i="18"/>
  <c r="R78" i="18"/>
  <c r="S77" i="18"/>
  <c r="P77" i="18"/>
  <c r="M77" i="18"/>
  <c r="J77" i="18"/>
  <c r="G77" i="18"/>
  <c r="D77" i="18"/>
  <c r="T76" i="18"/>
  <c r="R76" i="18"/>
  <c r="S75" i="18"/>
  <c r="P75" i="18"/>
  <c r="M75" i="18"/>
  <c r="J75" i="18"/>
  <c r="G75" i="18"/>
  <c r="D75" i="18"/>
  <c r="T74" i="18"/>
  <c r="R74" i="18"/>
  <c r="S73" i="18"/>
  <c r="P73" i="18"/>
  <c r="M73" i="18"/>
  <c r="J73" i="18"/>
  <c r="G73" i="18"/>
  <c r="D73" i="18"/>
  <c r="T72" i="18"/>
  <c r="R72" i="18"/>
  <c r="S71" i="18"/>
  <c r="P71" i="18"/>
  <c r="M71" i="18"/>
  <c r="J71" i="18"/>
  <c r="G71" i="18"/>
  <c r="D71" i="18"/>
  <c r="T70" i="18"/>
  <c r="R70" i="18"/>
  <c r="S69" i="18"/>
  <c r="P69" i="18"/>
  <c r="M69" i="18"/>
  <c r="J69" i="18"/>
  <c r="G69" i="18"/>
  <c r="D69" i="18"/>
  <c r="T68" i="18"/>
  <c r="R68" i="18"/>
  <c r="S67" i="18"/>
  <c r="P67" i="18"/>
  <c r="M67" i="18"/>
  <c r="J67" i="18"/>
  <c r="G67" i="18"/>
  <c r="D67" i="18"/>
  <c r="T66" i="18"/>
  <c r="R66" i="18"/>
  <c r="S65" i="18"/>
  <c r="P65" i="18"/>
  <c r="M65" i="18"/>
  <c r="J65" i="18"/>
  <c r="G65" i="18"/>
  <c r="D65" i="18"/>
  <c r="T64" i="18"/>
  <c r="R64" i="18"/>
  <c r="Q62" i="18"/>
  <c r="P63" i="18" s="1"/>
  <c r="O62" i="18"/>
  <c r="N62" i="18"/>
  <c r="M63" i="18" s="1"/>
  <c r="L62" i="18"/>
  <c r="K62" i="18"/>
  <c r="J63" i="18" s="1"/>
  <c r="I62" i="18"/>
  <c r="H62" i="18"/>
  <c r="G63" i="18" s="1"/>
  <c r="F62" i="18"/>
  <c r="R62" i="18" s="1"/>
  <c r="E62" i="18"/>
  <c r="C62" i="18"/>
  <c r="P61" i="18"/>
  <c r="M61" i="18"/>
  <c r="J61" i="18"/>
  <c r="G61" i="18"/>
  <c r="D61" i="18"/>
  <c r="T60" i="18"/>
  <c r="S61" i="18" s="1"/>
  <c r="R60" i="18"/>
  <c r="P59" i="18"/>
  <c r="M59" i="18"/>
  <c r="J59" i="18"/>
  <c r="G59" i="18"/>
  <c r="D59" i="18"/>
  <c r="T58" i="18"/>
  <c r="S59" i="18" s="1"/>
  <c r="R58" i="18"/>
  <c r="P57" i="18"/>
  <c r="M57" i="18"/>
  <c r="J57" i="18"/>
  <c r="G57" i="18"/>
  <c r="D57" i="18"/>
  <c r="T56" i="18"/>
  <c r="S57" i="18" s="1"/>
  <c r="R56" i="18"/>
  <c r="P55" i="18"/>
  <c r="M55" i="18"/>
  <c r="J55" i="18"/>
  <c r="G55" i="18"/>
  <c r="D55" i="18"/>
  <c r="T54" i="18"/>
  <c r="S55" i="18" s="1"/>
  <c r="R54" i="18"/>
  <c r="P53" i="18"/>
  <c r="M53" i="18"/>
  <c r="J53" i="18"/>
  <c r="G53" i="18"/>
  <c r="D53" i="18"/>
  <c r="T52" i="18"/>
  <c r="S53" i="18" s="1"/>
  <c r="R52" i="18"/>
  <c r="J51" i="18"/>
  <c r="T50" i="18"/>
  <c r="Q50" i="18"/>
  <c r="O50" i="18"/>
  <c r="P51" i="18" s="1"/>
  <c r="N50" i="18"/>
  <c r="M51" i="18" s="1"/>
  <c r="L50" i="18"/>
  <c r="K50" i="18"/>
  <c r="I50" i="18"/>
  <c r="H50" i="18"/>
  <c r="G51" i="18" s="1"/>
  <c r="F50" i="18"/>
  <c r="E50" i="18"/>
  <c r="C50" i="18"/>
  <c r="D51" i="18" s="1"/>
  <c r="P49" i="18"/>
  <c r="M49" i="18"/>
  <c r="J49" i="18"/>
  <c r="G49" i="18"/>
  <c r="D49" i="18"/>
  <c r="T48" i="18"/>
  <c r="R48" i="18"/>
  <c r="S49" i="18" s="1"/>
  <c r="P47" i="18"/>
  <c r="M47" i="18"/>
  <c r="J47" i="18"/>
  <c r="G47" i="18"/>
  <c r="D47" i="18"/>
  <c r="T46" i="18"/>
  <c r="R46" i="18"/>
  <c r="S47" i="18" s="1"/>
  <c r="P45" i="18"/>
  <c r="M45" i="18"/>
  <c r="J45" i="18"/>
  <c r="G45" i="18"/>
  <c r="D45" i="18"/>
  <c r="T44" i="18"/>
  <c r="R44" i="18"/>
  <c r="S45" i="18" s="1"/>
  <c r="P43" i="18"/>
  <c r="M43" i="18"/>
  <c r="J43" i="18"/>
  <c r="G43" i="18"/>
  <c r="D43" i="18"/>
  <c r="T42" i="18"/>
  <c r="R42" i="18"/>
  <c r="S43" i="18" s="1"/>
  <c r="P41" i="18"/>
  <c r="M41" i="18"/>
  <c r="J41" i="18"/>
  <c r="G41" i="18"/>
  <c r="D41" i="18"/>
  <c r="T40" i="18"/>
  <c r="R40" i="18"/>
  <c r="S41" i="18" s="1"/>
  <c r="P39" i="18"/>
  <c r="M39" i="18"/>
  <c r="J39" i="18"/>
  <c r="G39" i="18"/>
  <c r="D39" i="18"/>
  <c r="T38" i="18"/>
  <c r="S39" i="18" s="1"/>
  <c r="R38" i="18"/>
  <c r="G37" i="18"/>
  <c r="Q36" i="18"/>
  <c r="O36" i="18"/>
  <c r="O130" i="18" s="1"/>
  <c r="N36" i="18"/>
  <c r="M37" i="18" s="1"/>
  <c r="L36" i="18"/>
  <c r="K36" i="18"/>
  <c r="J37" i="18" s="1"/>
  <c r="I36" i="18"/>
  <c r="H36" i="18"/>
  <c r="F36" i="18"/>
  <c r="E36" i="18"/>
  <c r="C36" i="18"/>
  <c r="R36" i="18" s="1"/>
  <c r="P35" i="18"/>
  <c r="M35" i="18"/>
  <c r="J35" i="18"/>
  <c r="G35" i="18"/>
  <c r="D35" i="18"/>
  <c r="T34" i="18"/>
  <c r="S35" i="18" s="1"/>
  <c r="R34" i="18"/>
  <c r="P33" i="18"/>
  <c r="M33" i="18"/>
  <c r="J33" i="18"/>
  <c r="G33" i="18"/>
  <c r="D33" i="18"/>
  <c r="T32" i="18"/>
  <c r="S33" i="18" s="1"/>
  <c r="R32" i="18"/>
  <c r="P31" i="18"/>
  <c r="M31" i="18"/>
  <c r="J31" i="18"/>
  <c r="G31" i="18"/>
  <c r="D31" i="18"/>
  <c r="T30" i="18"/>
  <c r="S31" i="18" s="1"/>
  <c r="R30" i="18"/>
  <c r="P29" i="18"/>
  <c r="M29" i="18"/>
  <c r="J29" i="18"/>
  <c r="G29" i="18"/>
  <c r="D29" i="18"/>
  <c r="T28" i="18"/>
  <c r="S29" i="18" s="1"/>
  <c r="R28" i="18"/>
  <c r="Q26" i="18"/>
  <c r="O26" i="18"/>
  <c r="N26" i="18"/>
  <c r="M27" i="18" s="1"/>
  <c r="L26" i="18"/>
  <c r="K26" i="18"/>
  <c r="J27" i="18" s="1"/>
  <c r="I26" i="18"/>
  <c r="H26" i="18"/>
  <c r="F26" i="18"/>
  <c r="F130" i="18" s="1"/>
  <c r="E26" i="18"/>
  <c r="D27" i="18" s="1"/>
  <c r="C26" i="18"/>
  <c r="I21" i="18"/>
  <c r="O21" i="18" s="1"/>
  <c r="R21" i="18" s="1"/>
  <c r="C21" i="18"/>
  <c r="O20" i="18"/>
  <c r="R20" i="18" s="1"/>
  <c r="O19" i="18"/>
  <c r="R19" i="18" s="1"/>
  <c r="R18" i="18"/>
  <c r="O18" i="18"/>
  <c r="O17" i="18"/>
  <c r="R17" i="18" s="1"/>
  <c r="O16" i="18"/>
  <c r="R16" i="18" s="1"/>
  <c r="O15" i="18"/>
  <c r="R15" i="18" s="1"/>
  <c r="R14" i="18"/>
  <c r="O14" i="18"/>
  <c r="H130" i="18" l="1"/>
  <c r="G131" i="18" s="1"/>
  <c r="J95" i="18"/>
  <c r="I130" i="18"/>
  <c r="D63" i="18"/>
  <c r="T62" i="18"/>
  <c r="S63" i="18" s="1"/>
  <c r="K130" i="18"/>
  <c r="J131" i="18" s="1"/>
  <c r="L130" i="18"/>
  <c r="S51" i="18"/>
  <c r="N130" i="18"/>
  <c r="M131" i="18" s="1"/>
  <c r="S97" i="18"/>
  <c r="T36" i="18"/>
  <c r="S37" i="18" s="1"/>
  <c r="R94" i="18"/>
  <c r="H94" i="18"/>
  <c r="G97" i="18"/>
  <c r="E94" i="18"/>
  <c r="D103" i="18"/>
  <c r="T102" i="18"/>
  <c r="S103" i="18" s="1"/>
  <c r="Q94" i="18"/>
  <c r="P103" i="18"/>
  <c r="Q130" i="18"/>
  <c r="P131" i="18" s="1"/>
  <c r="D37" i="18"/>
  <c r="R50" i="18"/>
  <c r="P27" i="18"/>
  <c r="N94" i="18"/>
  <c r="R26" i="18"/>
  <c r="P37" i="18"/>
  <c r="C130" i="18"/>
  <c r="R130" i="18" s="1"/>
  <c r="C132" i="18" s="1"/>
  <c r="T26" i="18"/>
  <c r="S27" i="18" s="1"/>
  <c r="T90" i="18"/>
  <c r="S91" i="18" s="1"/>
  <c r="T108" i="18"/>
  <c r="S109" i="18" s="1"/>
  <c r="E130" i="18"/>
  <c r="G27" i="18"/>
  <c r="P95" i="18" l="1"/>
  <c r="M95" i="18"/>
  <c r="T130" i="18"/>
  <c r="D131" i="18"/>
  <c r="T94" i="18"/>
  <c r="S95" i="18" s="1"/>
  <c r="D95" i="18"/>
  <c r="G95" i="18"/>
  <c r="C133" i="18" l="1"/>
  <c r="S131" i="18"/>
  <c r="C134" i="18" s="1"/>
</calcChain>
</file>

<file path=xl/sharedStrings.xml><?xml version="1.0" encoding="utf-8"?>
<sst xmlns="http://schemas.openxmlformats.org/spreadsheetml/2006/main" count="1064" uniqueCount="158">
  <si>
    <t>ตารางที่ 1 :</t>
  </si>
  <si>
    <t>ลำดับ</t>
  </si>
  <si>
    <t>จำนวนพื้นที่ทั้งหมด</t>
  </si>
  <si>
    <t>จำนวนพื้นที่ที่รับการตรวจติดตาม</t>
  </si>
  <si>
    <t>คิดเป็นร้อยละ</t>
  </si>
  <si>
    <t>คณะสัตวแพทยศาสตร์</t>
  </si>
  <si>
    <t xml:space="preserve">ตารางที่ 2 : </t>
  </si>
  <si>
    <t>ตารางสรุปผลคะแนนการตรวจติดตามกิจกรรม 5ส+ ประเภท 5ส พื้นฐาน</t>
  </si>
  <si>
    <t>ประเภทพื้นที่ / 5ส พื้นฐาน</t>
  </si>
  <si>
    <t>รวม</t>
  </si>
  <si>
    <t>เต็ม</t>
  </si>
  <si>
    <t>/</t>
  </si>
  <si>
    <t>ได้</t>
  </si>
  <si>
    <t>1) สำนักงาน</t>
  </si>
  <si>
    <t>ร้อยละ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</si>
  <si>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</si>
  <si>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</si>
  <si>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</si>
  <si>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</si>
  <si>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</si>
  <si>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</si>
  <si>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</si>
  <si>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</si>
  <si>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</si>
  <si>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</si>
  <si>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</si>
  <si>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</si>
  <si>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</si>
  <si>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2) ห้องพักอาจารย์</t>
  </si>
  <si>
    <t>3) ห้องเรียน</t>
  </si>
  <si>
    <t>4) ห้องปฏิบัติการ</t>
  </si>
  <si>
    <t>ชื่อห้อง</t>
  </si>
  <si>
    <t>รวมคะแนน / ร้อยละ</t>
  </si>
  <si>
    <t>รวมคะแนนเต็ม</t>
  </si>
  <si>
    <t>คะแนนที่ได้</t>
  </si>
  <si>
    <t>สำนักงาน</t>
  </si>
  <si>
    <t>ห้องพักอาจารย์</t>
  </si>
  <si>
    <t>ห้องเรียน</t>
  </si>
  <si>
    <t>ห้องปฏิบัติการ</t>
  </si>
  <si>
    <t>โรงฝึกงาน</t>
  </si>
  <si>
    <t>งานฟาร์มพืช สัตว์ ประมง</t>
  </si>
  <si>
    <t>ห้องสมุด</t>
  </si>
  <si>
    <t>สภาพแวดล้อม</t>
  </si>
  <si>
    <t>โรงพยาบาลสัตว์</t>
  </si>
  <si>
    <t>ระบบสารสนเทศรายงานผลคะแนนการตรวจติดตามกิจกรรม 5ส+ มหาวิทยาลัยเทคโนโลยีราชมงคลศรีวิชัย</t>
  </si>
  <si>
    <t>หน่วยงาน :</t>
  </si>
  <si>
    <t>ครั้งที่ :</t>
  </si>
  <si>
    <t>ประจำปีการศึกษา :</t>
  </si>
  <si>
    <t>วัน/เดือน/ปี ที่ทำการตรวจฯ วันที่ :</t>
  </si>
  <si>
    <t>เดือน :</t>
  </si>
  <si>
    <t>พ.ศ. :</t>
  </si>
  <si>
    <t>โดยคณะกรรมการตรวจติดตามกิจกรรม 5ส+ ปีการศึกษา 2565 ชุดที่ :</t>
  </si>
  <si>
    <t>ประเภทพื้นที่</t>
  </si>
  <si>
    <t>สะสาง</t>
  </si>
  <si>
    <t>สะดวก</t>
  </si>
  <si>
    <t>สะอาด</t>
  </si>
  <si>
    <t>สุขลักษณะ</t>
  </si>
  <si>
    <t>สร้างนิสัย</t>
  </si>
  <si>
    <t xml:space="preserve">ตารางที่ 3 : </t>
  </si>
  <si>
    <t xml:space="preserve">ตารางที่ 4 : </t>
  </si>
  <si>
    <t>ตารางสรุปผลขอดีที่ค้นพบและข้อเสนอแนะเพื่อการพัฒนา</t>
  </si>
  <si>
    <t>ข้อดีที่ค้นพบ</t>
  </si>
  <si>
    <t>ข้อเสนอแนะที่ควรปรับปรุง</t>
  </si>
  <si>
    <t>ชื่อห้อง :</t>
  </si>
  <si>
    <t>ข้อดีที่ค้นพบ :</t>
  </si>
  <si>
    <t>ข้อเสนอแนะ :</t>
  </si>
  <si>
    <t>ภาพรวม</t>
  </si>
  <si>
    <t>คำอธิบาย : แบบฟอร์มนี้เป็นแบบฟอร์มสรุปคะแนนและข้อเสนอแนะในการตรวจติดตามกิจกรรม 5ส+ ทำการให้คะแนนโดยคณะกรรมการตรวจติดตามกิจกรรม 5ส+ มทร.ศรีวิชัย
                   - กรุณาให้ข้อมูลเฉพาะหน่วยงานที่ท่านทำการตรวจติดตาม ในขณะที่ท่านทำการให้ข้อมูลระบบจะทำการบันทึกอัตโนมัติทุกครั้งที่มีการทำงานโดยที่ท่านไม่ต้องทำการกดบันทึก และ เมื่อท่านทำการให้ข้อมูลเสร็จสิ้นแล้ว กรุณาตรวจสอบความถูกต้องของข้อมูล และ สามารถออกจากระบบได้โดยที่ระบบจะทำการบันทึกข้อมูลของท่านโดยอัตโนมัติ
                   - กรุณาให้ข้อมูลและรายละเอียดค่าคะแนนตามแบบฟอร์ม หากช่องใดไม่มีข้อมูล และ/หรือ ไม่มีผลการตรวจติดตาม และ/หรือ ไม่มีประเภทพื้นที่นั้นๆ กรุณาเว้นว่าง
                   - ระบบได้ทำการป้อนสูตรการคำนวณค่าคะแนนไว้เป็นที่เรียบร้อยแล้ว กรุณาระบุเฉพาะจำนวนคะแนนเต็มและผลคะแนนที่ได้ ตามการตรวจติดตามของท่าน
                   - ระบบได้ทำการป้องกันช่วงบางส่วนเพื่อความปลอดภัยของระบบ กรุณาทำการให้ข้อมูลในเฉพาะส่วนที่ระบบเปิดไว้สำหรับการให้ข้อมูล
                   - งานกิจกรรม 5ส+ งานประกันคุณภาพ จะยึดตามข้อมูลที่รายงานผ่านระบบฯ เป็นหลัก ทั้งนี้ หากพบปัญหาหรือข้อสงสัยในการใช้งานระบบฯ กรุณาติดต่อผู้ดูแลระบบคุณมัชชรินทร์ สังข์ไพฑูรย์ งานประกันคุณภาพการศึกษา สำนักงานอธิการบดี โทร : 0 - 7431 - 7142 ภายใน : 2151 IP Phone : 1352</t>
  </si>
  <si>
    <t>ตารางสรุปผลคะแนนการตรวจติดตามกิจกรรม 5ส+ ประเภท ส6 : สรา้งสรรค์ / นวัตกรรม และ ส7 สิ่งแวดล้อม / สวยงาม</t>
  </si>
  <si>
    <t>สำนักงานคณบดี</t>
  </si>
  <si>
    <t>ชื่ื่อห้อง</t>
  </si>
  <si>
    <t xml:space="preserve">พฤษภาคม </t>
  </si>
  <si>
    <t>6) สภาพแวดล้อม (ผลรวมภายในอาคารและภายนอกอาคาร)</t>
  </si>
  <si>
    <t>6.1) ภายในอาคาร</t>
  </si>
  <si>
    <t>6.2) ภายนอกอาคาร</t>
  </si>
  <si>
    <r>
      <rPr>
        <b/>
        <sz val="10"/>
        <rFont val="Arial"/>
      </rPr>
      <t xml:space="preserve"> ตารางสรุปร้อยละมาตรฐานพื้นที่ในการตรวจติดตามกิจกรรม 5ส+ </t>
    </r>
    <r>
      <rPr>
        <sz val="10"/>
        <rFont val="Arial"/>
      </rPr>
      <t>มาตรฐานการตรวจพื้นที่  กำหนด ณ ระดับความน่าเชื่อถืออยู่ที่ร้อยละ 80 ของจำนวนพื้นที่ที่แยกตามประเภททั้งหมด</t>
    </r>
  </si>
  <si>
    <t>ฝ่ายวิชาการและวิจัย</t>
  </si>
  <si>
    <t>ฝ่ายพัฒนานักศึกษา</t>
  </si>
  <si>
    <t>ศูนย์บริการวิชาการและนวัตกรรม</t>
  </si>
  <si>
    <t>ห้องพักนายสัตวแพทย์</t>
  </si>
  <si>
    <t>ห้องชีวเวชศาสตร์</t>
  </si>
  <si>
    <t>ห้องพักนักวิทยศาสตร์</t>
  </si>
  <si>
    <t>ห้องพักเจ้าหน้าที่/ห้องเวชระเบียน</t>
  </si>
  <si>
    <t>ห้องพักอาจารย์/ห้องพักนายสัตวแพทย์</t>
  </si>
  <si>
    <t>ห้องบรรยาย1</t>
  </si>
  <si>
    <t>ห้องบรรยาย2</t>
  </si>
  <si>
    <t>ห้องบรรยาย3</t>
  </si>
  <si>
    <t>ห้องบรรยาย4</t>
  </si>
  <si>
    <t>ห้องบรรยาย5</t>
  </si>
  <si>
    <t xml:space="preserve">ศูนย์ปฏิบัติการชันสูตรโรคสัตว์ </t>
  </si>
  <si>
    <t xml:space="preserve"> ห้องเก็บสารเคมี+ห้องพยาธิวิทยา </t>
  </si>
  <si>
    <t xml:space="preserve">ห้องปฏิบัติการจุลชีววิทยา </t>
  </si>
  <si>
    <t>ห้องปฏิบัติการโภชนาศาสตร์</t>
  </si>
  <si>
    <t>ห้องปฏิบัติการสรีรวิทยา</t>
  </si>
  <si>
    <t>ห้องปฏิบัติการปารสิตวิทยา</t>
  </si>
  <si>
    <t>ศูนย์เทคโนโลยีชีวภาพการสืบพันธุ์สัตว์</t>
  </si>
  <si>
    <t>ห้องปฏิบัติการจุลการวิภาคศาสตร์ทางสัตวแพทย์/ห้องพยาธิวิทยาทางสัตวแพทย์</t>
  </si>
  <si>
    <t>ห้องปฏิบัติการวิทยาภูมิคุ้มกัน/ไวรัสวิทยาทางสัตวแพย์</t>
  </si>
  <si>
    <t>ห้องปฏิบัติการชีวเคมี+เภสัชวิทยาทางสัตวแพทย์</t>
  </si>
  <si>
    <t>ห้องปฏิบัติการวิทยาศาสตร์ทางทะเล</t>
  </si>
  <si>
    <t>ห้องปฏิบัติการโรคสัตว์น้ำ</t>
  </si>
  <si>
    <t>ห้องเครื่องมือวิทยาศาสตร์</t>
  </si>
  <si>
    <t>5) ห้องสมุด</t>
  </si>
  <si>
    <t>ห้องสมุด+ห้องปฏิบัติการคอมพิวเตอร์</t>
  </si>
  <si>
    <t>สภาพแวดล้อมภายในโรงพยาบาลสัตว์เล็ก</t>
  </si>
  <si>
    <t>สภาพแวดล้อมภายในโรงพยาบาลปศุสัตว์</t>
  </si>
  <si>
    <t>สภาพแวดล้อมภายนอกโรงพยาบาลสัตว์เล็ก</t>
  </si>
  <si>
    <t>สภาพแวดล้อมภายนอกโรงพยาบาลปศุสัตว์</t>
  </si>
  <si>
    <t>7) โรงพยาบาลสัตว์</t>
  </si>
  <si>
    <t>ห้องเวชระเบียน (รพ.สัตว์เล็ก)</t>
  </si>
  <si>
    <t>ประชาสัมพันธ์ (รพ.สัตว์เล็ก)</t>
  </si>
  <si>
    <t>ห้องตรวจโรค</t>
  </si>
  <si>
    <t>ห้องรังสี (เอกซ์เรย์+อัลตร้าซาวด์)</t>
  </si>
  <si>
    <t>ห้องผ่าตัด</t>
  </si>
  <si>
    <t>ห้องพักฟื้นสัตว์ป่วย</t>
  </si>
  <si>
    <t>ห้องฉุกเฉิน</t>
  </si>
  <si>
    <t>ห้องจ่ายยา</t>
  </si>
  <si>
    <t>ห้องเก็บเวขภัณฑ์ (รพ.ปศุส้ตว์)</t>
  </si>
  <si>
    <t xml:space="preserve">
ห้องภาพวินิจฉัย2 (รพ.ปศุสัตว์)
</t>
  </si>
  <si>
    <r>
      <rPr>
        <b/>
        <sz val="10"/>
        <rFont val="Arial"/>
      </rPr>
      <t>ส6 : สร้างสรรค์ / นวัตกรรม</t>
    </r>
    <r>
      <rPr>
        <sz val="10"/>
        <rFont val="Arial"/>
      </rPr>
      <t xml:space="preserve"> “ การสร้างสรรค์ / นวัตกรรม / ปรับปรุงพัฒนางานจากแนวปฏิบัติเดิม /ลดต้นทุน / มีแนวปฏิบัติที่ดี ” มีผลงานสร้างสรรค์ / นวัตกรรม  ดังนี้</t>
    </r>
  </si>
  <si>
    <t>ขวดใส่ปากกาทำจากขวดน้ำดื่ม</t>
  </si>
  <si>
    <t>มีรายการสารเคมีใระบบ Google Drive ที่สามารถเปิดดูจากระบบ</t>
  </si>
  <si>
    <t>Scan QR Code ขั้นตอนการย้อมสี Bact ให้นักศึกษาสามารถเปิดดูได้</t>
  </si>
  <si>
    <t xml:space="preserve">ขั้นตอนการใช้เครื่องมือแบบ Online โดยสแกน  QR Code </t>
  </si>
  <si>
    <t>มีการสแกน  QR Code  เพื่อใช้งานห้อง Lab นอกเวลา</t>
  </si>
  <si>
    <t>ใช้แกนกระดาษทิชชูเป็นที่เก็บสายใฟ</t>
  </si>
  <si>
    <t>ใช้แอลกอฮอร์ที่ได้จากการสกัด มาใช้ล้างเครื่องแก้วที่เป็นคราบ</t>
  </si>
  <si>
    <t>นำฟิวเจอร์บอร์ดมาทำเป็นที่ใส่หนังสือบนชั่นวาง</t>
  </si>
  <si>
    <r>
      <rPr>
        <b/>
        <sz val="10"/>
        <rFont val="Arial"/>
      </rPr>
      <t>ส7 : สิ่งแวดล้อม / สวยงาม</t>
    </r>
    <r>
      <rPr>
        <sz val="10"/>
        <rFont val="Arial"/>
      </rPr>
      <t xml:space="preserve"> “ มีความลงตัว ยึดหลัก 1A3R ” มีผลงานตามแนวคิด 1A3R และสภาพแวดล้อม ภูมิทัศน์สวยงาม ดังนี้</t>
    </r>
  </si>
  <si>
    <t>ใช้ขวดใส่ต้นไม้วางที่ล้างอุปกรณ์</t>
  </si>
  <si>
    <t>ใช้กล่องเวชภัณฑ์หลือใช้มาทำเป็นกล่องเก็บเอกสาร</t>
  </si>
  <si>
    <t>ใช้กล่่องเวชภัณฑ์เหลือทิ้ง และแก้วพลาสติกเหลือทิ้งมาทำเป็นที่ทิ้ง Tip</t>
  </si>
  <si>
    <t>ชื่อห้อง : สำนักงานคณบดี</t>
  </si>
  <si>
    <t>ข้อเสนอแนะ : บอร์ดประชาสัมพันธ์ไม่มีชื่อผู้รับผิดชอบ ต้องเก็บวัสดุสำนักงานเก็บรวมกับวัสดุทำความสะอาด และป้ายชื่อผู้ที่เก็บไม่ตรงกับของที่อยู่</t>
  </si>
  <si>
    <t>ชื่อห้อง : ฝ่ายวิชาการและวิจัย</t>
  </si>
  <si>
    <t>ข้อเสนอแนะ : ไม่มีชื่อผู้รับผิดชอบที่บอร์ดประชาสัมพันธ์</t>
  </si>
  <si>
    <t>ชื่อห้อง : ฝ่ายพัฒนานักศึกษา</t>
  </si>
  <si>
    <t xml:space="preserve">ข้อเสนอแนะ : ข้อปฏิบัติงานในการใช้คอมพิวเตอร์ติดในตำแหน่งที่ไม่เหมาะสม ควรจะติดที่สามารถมองเห็นชัดและสะดวก แต่ไปติดด้านหลังเครื่องคอมพิวเตอร์ </t>
  </si>
  <si>
    <t>ชื่อห้อง : ศูนย์บริการวิชาการและนวัตกรรม</t>
  </si>
  <si>
    <t>ข้อเสนอแนะ : ไม่ได้เป็นห้องที่เป็นสำนักงานมีวัสดุ-อุปกรณ์ ไม่ควรจะตรวจตามเกณฑ์์ของห้องสำนักงาน</t>
  </si>
  <si>
    <t>ชื่อห้อง : ห้องพักนายสัตวแพทย์</t>
  </si>
  <si>
    <t>ข้อเสนอแนะ : ลักษณะห้องพักมีไม่ตรงตามเกณฑ์ เช่น โต๊ะทำงาน ไมได้มีลิ้นชักในห้องไม่ได้มี</t>
  </si>
  <si>
    <t>ชื่อห้อง : ห้องพักนักวิทยศาสตร์</t>
  </si>
  <si>
    <t>ข้อเสนอแนะ : -ข้อมูลในบอร์ดไม่เป็นปัจจุบัน ไม่ตรงตามหน้าห้อง  - ป้ายชื่อควรเป็นมาตรฐานเดียวกันทั้งห้อง - ในลิ้นชักทำเป็นวัสดุอุปกรณ์ยาทีของอื่นๆ ที่ไม่ใช่วัสดุและยังไม่ได้บ่งชี้ - คอมพิวเตอร์ยาไม่มีข้อปฏิบัติในการใช้งาน และก็ควรจัดเก็บสายคอมพิวเตอร์ให้เรียบร้อย  - ถัุงขยะไม่มีจุดบ่งชี้</t>
  </si>
  <si>
    <t>ชื่อห้อง : ห้องพักเจ้าหน้าที่/ห้องเวชระเบียน</t>
  </si>
  <si>
    <t>ข้อเสนอแนะ : - ผังแสดงตำแหน่งห้องไม่ตรงกัน -  ไม่มีวิธีการใช้งานเครืื่องใช้ไฟฟ้า - ไม่มีแผนบำรุงรักษาเครื่องปรับอากาศและวิธีการใช้งาน - เพิ่มข้อปฏิบัติในการใช้เครือ่งปริ้น - ดัชนีป้ายตู้ 1 ดู้ไม่เป็นมาตรฐานเดียวกัน แต่ตู้อื่นง่ายต่อการหยิบมาใช้งาน</t>
  </si>
  <si>
    <t>ชื่อห้อง : ห้องพักอาจารย์/ห้องพักนายสัตวแพทย์</t>
  </si>
  <si>
    <t>ข้อเสนอแนะ : -ในผังแสดงตำแหน่งในเพิ่มว่าโต๊ะทำงานของใคร - ไม่มีแผนบำรุงรักษา</t>
  </si>
  <si>
    <t>ชื่อห้อง : ห้องบรรยาย4</t>
  </si>
  <si>
    <t>ชื่อห้อง : ห้องบรรยาย3</t>
  </si>
  <si>
    <t>ข้อดีที่ค้นพบ : มีนวัตกรรมสร้างสรรค์ขวดใส่ปากกาทำจากขวดน้ำดื่ม</t>
  </si>
  <si>
    <t>ข้อเสนอแนะ : มีกาวโฟมที่ติดผนังทำให้ผนังดูไม่สะอาด</t>
  </si>
  <si>
    <t>ข้อเสนอแนะ : มีีความสกปรกบนผนังเล็กน้อย (กาวโฟมและเส้นผม)</t>
  </si>
  <si>
    <t xml:space="preserve">ชื่อห้อง : ศูนย์ปฏิบัติการชันสูตรโรคสัตว์ </t>
  </si>
  <si>
    <t>ข้อเสนอแนะ : สะอาด พร้อมใช้งาน</t>
  </si>
  <si>
    <t xml:space="preserve">ชื่อห้อง :  ห้องเก็บสารเคมี+ห้องพยาธิวิทยา </t>
  </si>
  <si>
    <t xml:space="preserve">ชื่อห้อง : ห้องปฏิบัติการจุลชีววิทยา </t>
  </si>
  <si>
    <t>ชื่อห้อง : ห้องปฏิบัติการโภชนาศาสตร์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</si>
</sst>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sz val="10"/>
      <name val="Arial"/>
    </font>
    <font>
      <sz val="10"/>
      <name val="Arial"/>
    </font>
    <font>
      <b/>
      <sz val="12"/>
      <name val="Arial"/>
    </font>
    <font>
      <b/>
      <sz val="1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sz val="9"/>
      <name val="Arial"/>
    </font>
    <font>
      <u/>
      <sz val="10"/>
      <color rgb="FF1155CC"/>
      <name val="Arial"/>
    </font>
    <font>
      <sz val="10"/>
      <color rgb="FF000000"/>
      <name val="Arial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E599"/>
        <bgColor rgb="FFFFE599"/>
      </patternFill>
    </fill>
    <fill>
      <patternFill patternType="solid">
        <fgColor rgb="FFFF9900"/>
        <bgColor rgb="FFFF9900"/>
      </patternFill>
    </fill>
    <fill>
      <patternFill patternType="solid">
        <fgColor rgb="FFFCE5CD"/>
        <bgColor rgb="FFFCE5CD"/>
      </patternFill>
    </fill>
    <fill>
      <patternFill patternType="solid">
        <fgColor rgb="FFFFFF00"/>
        <bgColor rgb="FFFFFF00"/>
      </patternFill>
    </fill>
    <fill>
      <patternFill patternType="solid">
        <fgColor rgb="FF999999"/>
        <bgColor rgb="FF999999"/>
      </patternFill>
    </fill>
    <fill>
      <patternFill patternType="solid">
        <fgColor rgb="FFF2DBDB"/>
        <bgColor rgb="FFF2DBDB"/>
      </patternFill>
    </fill>
    <fill>
      <patternFill patternType="solid">
        <fgColor rgb="FFD9EAD3"/>
        <bgColor rgb="FFD9EAD3"/>
      </patternFill>
    </fill>
    <fill>
      <patternFill patternType="solid">
        <fgColor rgb="FFD0E0E3"/>
        <bgColor rgb="FFD0E0E3"/>
      </patternFill>
    </fill>
    <fill>
      <patternFill patternType="solid">
        <fgColor rgb="FFD9D9D9"/>
        <bgColor rgb="FFD9D9D9"/>
      </patternFill>
    </fill>
    <fill>
      <patternFill patternType="solid">
        <fgColor rgb="FF00FFFF"/>
        <bgColor rgb="FF00FFFF"/>
      </patternFill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  <fill>
      <patternFill patternType="solid">
        <fgColor rgb="FFB4A7D6"/>
        <bgColor rgb="FFB4A7D6"/>
      </patternFill>
    </fill>
    <fill>
      <patternFill patternType="solid">
        <fgColor rgb="FFEAD1DC"/>
        <bgColor rgb="FFEAD1DC"/>
      </patternFill>
    </fill>
  </fills>
  <borders count="4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4" fontId="6" fillId="8" borderId="8" xfId="0" applyNumberFormat="1" applyFont="1" applyFill="1" applyBorder="1" applyAlignment="1">
      <alignment horizontal="center"/>
    </xf>
    <xf numFmtId="49" fontId="0" fillId="8" borderId="16" xfId="0" applyNumberFormat="1" applyFill="1" applyBorder="1" applyAlignment="1">
      <alignment horizontal="center" vertical="top"/>
    </xf>
    <xf numFmtId="4" fontId="0" fillId="0" borderId="8" xfId="0" applyNumberFormat="1" applyBorder="1" applyAlignment="1">
      <alignment horizontal="center"/>
    </xf>
    <xf numFmtId="4" fontId="0" fillId="6" borderId="8" xfId="0" applyNumberFormat="1" applyFill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6" fillId="9" borderId="8" xfId="0" applyNumberFormat="1" applyFont="1" applyFill="1" applyBorder="1" applyAlignment="1">
      <alignment horizontal="center"/>
    </xf>
    <xf numFmtId="49" fontId="0" fillId="9" borderId="16" xfId="0" applyNumberFormat="1" applyFill="1" applyBorder="1" applyAlignment="1">
      <alignment horizontal="center" vertical="top"/>
    </xf>
    <xf numFmtId="4" fontId="6" fillId="5" borderId="8" xfId="0" applyNumberFormat="1" applyFont="1" applyFill="1" applyBorder="1" applyAlignment="1">
      <alignment horizontal="center"/>
    </xf>
    <xf numFmtId="49" fontId="0" fillId="5" borderId="16" xfId="0" applyNumberFormat="1" applyFill="1" applyBorder="1" applyAlignment="1">
      <alignment horizontal="center" vertical="top"/>
    </xf>
    <xf numFmtId="4" fontId="6" fillId="10" borderId="24" xfId="0" applyNumberFormat="1" applyFont="1" applyFill="1" applyBorder="1" applyAlignment="1">
      <alignment horizontal="center"/>
    </xf>
    <xf numFmtId="4" fontId="6" fillId="10" borderId="25" xfId="0" applyNumberFormat="1" applyFont="1" applyFill="1" applyBorder="1" applyAlignment="1">
      <alignment horizontal="center"/>
    </xf>
    <xf numFmtId="4" fontId="6" fillId="10" borderId="8" xfId="0" applyNumberFormat="1" applyFont="1" applyFill="1" applyBorder="1" applyAlignment="1">
      <alignment horizontal="center"/>
    </xf>
    <xf numFmtId="49" fontId="0" fillId="10" borderId="16" xfId="0" applyNumberFormat="1" applyFill="1" applyBorder="1" applyAlignment="1">
      <alignment horizontal="center" vertical="top"/>
    </xf>
    <xf numFmtId="4" fontId="6" fillId="9" borderId="24" xfId="0" applyNumberFormat="1" applyFont="1" applyFill="1" applyBorder="1" applyAlignment="1">
      <alignment horizontal="center"/>
    </xf>
    <xf numFmtId="4" fontId="6" fillId="9" borderId="25" xfId="0" applyNumberFormat="1" applyFont="1" applyFill="1" applyBorder="1" applyAlignment="1">
      <alignment horizontal="center"/>
    </xf>
    <xf numFmtId="4" fontId="6" fillId="5" borderId="24" xfId="0" applyNumberFormat="1" applyFont="1" applyFill="1" applyBorder="1" applyAlignment="1">
      <alignment horizontal="center"/>
    </xf>
    <xf numFmtId="4" fontId="6" fillId="11" borderId="24" xfId="0" applyNumberFormat="1" applyFont="1" applyFill="1" applyBorder="1" applyAlignment="1">
      <alignment horizontal="center"/>
    </xf>
    <xf numFmtId="4" fontId="0" fillId="3" borderId="24" xfId="0" applyNumberFormat="1" applyFill="1" applyBorder="1" applyAlignment="1">
      <alignment horizontal="center"/>
    </xf>
    <xf numFmtId="4" fontId="0" fillId="3" borderId="25" xfId="0" applyNumberFormat="1" applyFill="1" applyBorder="1" applyAlignment="1">
      <alignment horizontal="center"/>
    </xf>
    <xf numFmtId="4" fontId="6" fillId="11" borderId="18" xfId="0" applyNumberFormat="1" applyFont="1" applyFill="1" applyBorder="1" applyAlignment="1">
      <alignment horizontal="center"/>
    </xf>
    <xf numFmtId="4" fontId="0" fillId="3" borderId="18" xfId="0" applyNumberFormat="1" applyFill="1" applyBorder="1" applyAlignment="1">
      <alignment horizontal="center"/>
    </xf>
    <xf numFmtId="0" fontId="4" fillId="4" borderId="8" xfId="0" applyFont="1" applyFill="1" applyBorder="1"/>
    <xf numFmtId="0" fontId="2" fillId="5" borderId="8" xfId="0" applyFont="1" applyFill="1" applyBorder="1"/>
    <xf numFmtId="0" fontId="4" fillId="4" borderId="8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center" wrapText="1"/>
    </xf>
    <xf numFmtId="0" fontId="4" fillId="12" borderId="8" xfId="0" applyFont="1" applyFill="1" applyBorder="1"/>
    <xf numFmtId="0" fontId="6" fillId="6" borderId="12" xfId="0" applyFont="1" applyFill="1" applyBorder="1" applyAlignment="1">
      <alignment horizontal="center" vertical="center"/>
    </xf>
    <xf numFmtId="4" fontId="6" fillId="8" borderId="24" xfId="0" applyNumberFormat="1" applyFont="1" applyFill="1" applyBorder="1" applyAlignment="1">
      <alignment horizontal="center"/>
    </xf>
    <xf numFmtId="4" fontId="6" fillId="8" borderId="25" xfId="0" applyNumberFormat="1" applyFont="1" applyFill="1" applyBorder="1" applyAlignment="1">
      <alignment horizontal="center"/>
    </xf>
    <xf numFmtId="49" fontId="0" fillId="2" borderId="16" xfId="0" applyNumberFormat="1" applyFill="1" applyBorder="1" applyAlignment="1">
      <alignment horizontal="center" vertical="top"/>
    </xf>
    <xf numFmtId="4" fontId="0" fillId="8" borderId="8" xfId="0" applyNumberFormat="1" applyFill="1" applyBorder="1" applyAlignment="1">
      <alignment horizontal="center"/>
    </xf>
    <xf numFmtId="4" fontId="0" fillId="8" borderId="17" xfId="0" applyNumberFormat="1" applyFill="1" applyBorder="1" applyAlignment="1">
      <alignment horizontal="center"/>
    </xf>
    <xf numFmtId="4" fontId="0" fillId="9" borderId="8" xfId="0" applyNumberFormat="1" applyFill="1" applyBorder="1" applyAlignment="1">
      <alignment horizontal="center"/>
    </xf>
    <xf numFmtId="4" fontId="0" fillId="9" borderId="17" xfId="0" applyNumberFormat="1" applyFill="1" applyBorder="1" applyAlignment="1">
      <alignment horizontal="center"/>
    </xf>
    <xf numFmtId="4" fontId="6" fillId="5" borderId="25" xfId="0" applyNumberFormat="1" applyFont="1" applyFill="1" applyBorder="1" applyAlignment="1">
      <alignment horizontal="center"/>
    </xf>
    <xf numFmtId="4" fontId="0" fillId="5" borderId="8" xfId="0" applyNumberFormat="1" applyFill="1" applyBorder="1" applyAlignment="1">
      <alignment horizontal="center"/>
    </xf>
    <xf numFmtId="4" fontId="0" fillId="5" borderId="17" xfId="0" applyNumberFormat="1" applyFill="1" applyBorder="1" applyAlignment="1">
      <alignment horizontal="center"/>
    </xf>
    <xf numFmtId="4" fontId="0" fillId="10" borderId="8" xfId="0" applyNumberFormat="1" applyFill="1" applyBorder="1" applyAlignment="1">
      <alignment horizontal="center"/>
    </xf>
    <xf numFmtId="4" fontId="0" fillId="10" borderId="17" xfId="0" applyNumberFormat="1" applyFill="1" applyBorder="1" applyAlignment="1">
      <alignment horizontal="center"/>
    </xf>
    <xf numFmtId="4" fontId="0" fillId="15" borderId="8" xfId="0" applyNumberFormat="1" applyFill="1" applyBorder="1" applyAlignment="1">
      <alignment horizontal="center"/>
    </xf>
    <xf numFmtId="4" fontId="0" fillId="15" borderId="13" xfId="0" applyNumberFormat="1" applyFill="1" applyBorder="1" applyAlignment="1">
      <alignment horizontal="center"/>
    </xf>
    <xf numFmtId="4" fontId="0" fillId="15" borderId="12" xfId="0" applyNumberFormat="1" applyFill="1" applyBorder="1" applyAlignment="1">
      <alignment horizontal="center"/>
    </xf>
    <xf numFmtId="4" fontId="6" fillId="16" borderId="8" xfId="0" applyNumberFormat="1" applyFont="1" applyFill="1" applyBorder="1" applyAlignment="1">
      <alignment horizontal="center"/>
    </xf>
    <xf numFmtId="4" fontId="6" fillId="16" borderId="17" xfId="0" applyNumberFormat="1" applyFont="1" applyFill="1" applyBorder="1" applyAlignment="1">
      <alignment horizontal="center"/>
    </xf>
    <xf numFmtId="49" fontId="0" fillId="16" borderId="16" xfId="0" applyNumberFormat="1" applyFill="1" applyBorder="1" applyAlignment="1">
      <alignment horizontal="center" vertical="top"/>
    </xf>
    <xf numFmtId="4" fontId="0" fillId="16" borderId="8" xfId="0" applyNumberFormat="1" applyFill="1" applyBorder="1" applyAlignment="1">
      <alignment horizontal="center"/>
    </xf>
    <xf numFmtId="4" fontId="0" fillId="16" borderId="17" xfId="0" applyNumberFormat="1" applyFill="1" applyBorder="1" applyAlignment="1">
      <alignment horizontal="center"/>
    </xf>
    <xf numFmtId="4" fontId="6" fillId="16" borderId="24" xfId="0" applyNumberFormat="1" applyFont="1" applyFill="1" applyBorder="1" applyAlignment="1">
      <alignment horizontal="center"/>
    </xf>
    <xf numFmtId="4" fontId="6" fillId="16" borderId="25" xfId="0" applyNumberFormat="1" applyFont="1" applyFill="1" applyBorder="1" applyAlignment="1">
      <alignment horizontal="center"/>
    </xf>
    <xf numFmtId="0" fontId="2" fillId="13" borderId="8" xfId="0" applyFont="1" applyFill="1" applyBorder="1" applyAlignment="1">
      <alignment horizontal="center" vertical="center"/>
    </xf>
    <xf numFmtId="0" fontId="6" fillId="14" borderId="28" xfId="0" applyFont="1" applyFill="1" applyBorder="1" applyAlignment="1">
      <alignment horizontal="center"/>
    </xf>
    <xf numFmtId="0" fontId="1" fillId="0" borderId="0" xfId="0" applyFont="1"/>
    <xf numFmtId="0" fontId="1" fillId="16" borderId="0" xfId="0" applyFont="1" applyFill="1"/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4" fontId="4" fillId="2" borderId="9" xfId="0" applyNumberFormat="1" applyFont="1" applyFill="1" applyBorder="1" applyAlignment="1">
      <alignment horizontal="center" vertical="center"/>
    </xf>
    <xf numFmtId="0" fontId="1" fillId="0" borderId="10" xfId="0" applyFont="1" applyBorder="1"/>
    <xf numFmtId="0" fontId="1" fillId="0" borderId="11" xfId="0" applyFont="1" applyBorder="1"/>
    <xf numFmtId="4" fontId="2" fillId="0" borderId="9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6" fillId="6" borderId="9" xfId="0" applyFont="1" applyFill="1" applyBorder="1" applyAlignment="1">
      <alignment horizontal="center"/>
    </xf>
    <xf numFmtId="4" fontId="4" fillId="6" borderId="9" xfId="0" applyNumberFormat="1" applyFont="1" applyFill="1" applyBorder="1" applyAlignment="1">
      <alignment horizontal="center" vertical="center"/>
    </xf>
    <xf numFmtId="4" fontId="4" fillId="6" borderId="9" xfId="0" applyNumberFormat="1" applyFont="1" applyFill="1" applyBorder="1" applyAlignment="1">
      <alignment horizontal="center"/>
    </xf>
    <xf numFmtId="4" fontId="5" fillId="6" borderId="9" xfId="0" applyNumberFormat="1" applyFont="1" applyFill="1" applyBorder="1" applyAlignment="1">
      <alignment horizontal="center" vertical="center"/>
    </xf>
    <xf numFmtId="0" fontId="2" fillId="7" borderId="0" xfId="0" applyFont="1" applyFill="1"/>
    <xf numFmtId="49" fontId="0" fillId="2" borderId="12" xfId="0" applyNumberFormat="1" applyFill="1" applyBorder="1" applyAlignment="1">
      <alignment horizontal="left" vertical="center"/>
    </xf>
    <xf numFmtId="0" fontId="1" fillId="0" borderId="13" xfId="0" applyFont="1" applyBorder="1"/>
    <xf numFmtId="4" fontId="6" fillId="9" borderId="9" xfId="0" applyNumberFormat="1" applyFont="1" applyFill="1" applyBorder="1" applyAlignment="1">
      <alignment horizontal="center"/>
    </xf>
    <xf numFmtId="0" fontId="1" fillId="0" borderId="15" xfId="0" applyFont="1" applyBorder="1"/>
    <xf numFmtId="49" fontId="6" fillId="9" borderId="22" xfId="0" applyNumberFormat="1" applyFont="1" applyFill="1" applyBorder="1" applyAlignment="1">
      <alignment horizontal="left" vertical="center"/>
    </xf>
    <xf numFmtId="0" fontId="1" fillId="0" borderId="23" xfId="0" applyFont="1" applyBorder="1"/>
    <xf numFmtId="0" fontId="1" fillId="0" borderId="14" xfId="0" applyFont="1" applyBorder="1"/>
    <xf numFmtId="4" fontId="0" fillId="0" borderId="9" xfId="0" applyNumberFormat="1" applyBorder="1" applyAlignment="1">
      <alignment horizontal="center"/>
    </xf>
    <xf numFmtId="0" fontId="1" fillId="0" borderId="20" xfId="0" applyFont="1" applyBorder="1"/>
    <xf numFmtId="0" fontId="1" fillId="0" borderId="21" xfId="0" applyFont="1" applyBorder="1"/>
    <xf numFmtId="4" fontId="6" fillId="5" borderId="9" xfId="0" applyNumberFormat="1" applyFont="1" applyFill="1" applyBorder="1" applyAlignment="1">
      <alignment horizontal="center"/>
    </xf>
    <xf numFmtId="49" fontId="6" fillId="5" borderId="22" xfId="0" applyNumberFormat="1" applyFont="1" applyFill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4" fontId="6" fillId="11" borderId="19" xfId="0" applyNumberFormat="1" applyFont="1" applyFill="1" applyBorder="1" applyAlignment="1">
      <alignment horizontal="center"/>
    </xf>
    <xf numFmtId="4" fontId="0" fillId="3" borderId="19" xfId="0" applyNumberFormat="1" applyFill="1" applyBorder="1" applyAlignment="1">
      <alignment horizontal="center"/>
    </xf>
    <xf numFmtId="49" fontId="6" fillId="11" borderId="22" xfId="0" applyNumberFormat="1" applyFont="1" applyFill="1" applyBorder="1" applyAlignment="1">
      <alignment horizontal="center" vertical="center"/>
    </xf>
    <xf numFmtId="0" fontId="1" fillId="0" borderId="26" xfId="0" applyFont="1" applyBorder="1"/>
    <xf numFmtId="0" fontId="1" fillId="0" borderId="27" xfId="0" applyFont="1" applyBorder="1"/>
    <xf numFmtId="0" fontId="4" fillId="3" borderId="6" xfId="0" applyFont="1" applyFill="1" applyBorder="1" applyAlignment="1">
      <alignment horizontal="right"/>
    </xf>
    <xf numFmtId="4" fontId="4" fillId="3" borderId="6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right"/>
    </xf>
    <xf numFmtId="4" fontId="4" fillId="3" borderId="9" xfId="0" applyNumberFormat="1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 vertical="center"/>
    </xf>
    <xf numFmtId="49" fontId="6" fillId="6" borderId="12" xfId="0" applyNumberFormat="1" applyFont="1" applyFill="1" applyBorder="1" applyAlignment="1">
      <alignment horizontal="center" vertical="center"/>
    </xf>
    <xf numFmtId="4" fontId="6" fillId="8" borderId="9" xfId="0" applyNumberFormat="1" applyFont="1" applyFill="1" applyBorder="1" applyAlignment="1">
      <alignment horizontal="center"/>
    </xf>
    <xf numFmtId="4" fontId="6" fillId="10" borderId="9" xfId="0" applyNumberFormat="1" applyFont="1" applyFill="1" applyBorder="1" applyAlignment="1">
      <alignment horizontal="center"/>
    </xf>
    <xf numFmtId="49" fontId="6" fillId="10" borderId="22" xfId="0" applyNumberFormat="1" applyFont="1" applyFill="1" applyBorder="1" applyAlignment="1">
      <alignment horizontal="left" vertical="center"/>
    </xf>
    <xf numFmtId="0" fontId="1" fillId="0" borderId="28" xfId="0" applyFont="1" applyBorder="1"/>
    <xf numFmtId="0" fontId="1" fillId="0" borderId="29" xfId="0" applyFont="1" applyBorder="1"/>
    <xf numFmtId="0" fontId="1" fillId="0" borderId="31" xfId="0" applyFont="1" applyBorder="1"/>
    <xf numFmtId="0" fontId="3" fillId="13" borderId="0" xfId="0" applyFont="1" applyFill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3" fillId="7" borderId="0" xfId="0" applyFont="1" applyFill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1" fillId="7" borderId="0" xfId="0" applyFont="1" applyFill="1"/>
    <xf numFmtId="0" fontId="4" fillId="10" borderId="9" xfId="0" applyFont="1" applyFill="1" applyBorder="1"/>
    <xf numFmtId="4" fontId="0" fillId="8" borderId="9" xfId="0" applyNumberFormat="1" applyFill="1" applyBorder="1" applyAlignment="1">
      <alignment horizontal="center"/>
    </xf>
    <xf numFmtId="49" fontId="0" fillId="8" borderId="12" xfId="0" applyNumberFormat="1" applyFill="1" applyBorder="1" applyAlignment="1">
      <alignment horizontal="left" vertical="center"/>
    </xf>
    <xf numFmtId="4" fontId="0" fillId="9" borderId="9" xfId="0" applyNumberFormat="1" applyFill="1" applyBorder="1" applyAlignment="1">
      <alignment horizontal="center"/>
    </xf>
    <xf numFmtId="49" fontId="0" fillId="9" borderId="12" xfId="0" applyNumberFormat="1" applyFill="1" applyBorder="1" applyAlignment="1">
      <alignment horizontal="left" vertical="center"/>
    </xf>
    <xf numFmtId="4" fontId="0" fillId="5" borderId="9" xfId="0" applyNumberFormat="1" applyFill="1" applyBorder="1" applyAlignment="1">
      <alignment horizontal="center"/>
    </xf>
    <xf numFmtId="49" fontId="0" fillId="5" borderId="12" xfId="0" applyNumberFormat="1" applyFill="1" applyBorder="1" applyAlignment="1">
      <alignment horizontal="left" vertical="center"/>
    </xf>
    <xf numFmtId="4" fontId="0" fillId="10" borderId="9" xfId="0" applyNumberFormat="1" applyFill="1" applyBorder="1" applyAlignment="1">
      <alignment horizontal="center"/>
    </xf>
    <xf numFmtId="49" fontId="0" fillId="16" borderId="12" xfId="0" applyNumberFormat="1" applyFill="1" applyBorder="1" applyAlignment="1">
      <alignment horizontal="left" vertical="center"/>
    </xf>
    <xf numFmtId="4" fontId="0" fillId="16" borderId="9" xfId="0" applyNumberFormat="1" applyFill="1" applyBorder="1" applyAlignment="1">
      <alignment horizontal="center"/>
    </xf>
    <xf numFmtId="49" fontId="6" fillId="8" borderId="22" xfId="0" applyNumberFormat="1" applyFont="1" applyFill="1" applyBorder="1" applyAlignment="1">
      <alignment horizontal="left" vertical="center"/>
    </xf>
    <xf numFmtId="0" fontId="9" fillId="10" borderId="9" xfId="0" applyFont="1" applyFill="1" applyBorder="1" applyAlignment="1">
      <alignment horizontal="left"/>
    </xf>
    <xf numFmtId="0" fontId="2" fillId="0" borderId="0" xfId="0" applyFont="1"/>
    <xf numFmtId="0" fontId="2" fillId="13" borderId="1" xfId="0" applyFont="1" applyFill="1" applyBorder="1"/>
    <xf numFmtId="0" fontId="2" fillId="0" borderId="9" xfId="0" applyFont="1" applyBorder="1" applyAlignment="1">
      <alignment horizontal="left"/>
    </xf>
    <xf numFmtId="0" fontId="2" fillId="13" borderId="9" xfId="0" applyFont="1" applyFill="1" applyBorder="1"/>
    <xf numFmtId="0" fontId="0" fillId="0" borderId="35" xfId="0" applyBorder="1" applyAlignment="1">
      <alignment vertical="top"/>
    </xf>
    <xf numFmtId="0" fontId="1" fillId="0" borderId="36" xfId="0" applyFont="1" applyBorder="1"/>
    <xf numFmtId="0" fontId="1" fillId="0" borderId="37" xfId="0" applyFont="1" applyBorder="1"/>
    <xf numFmtId="0" fontId="0" fillId="0" borderId="30" xfId="0" applyBorder="1" applyAlignment="1">
      <alignment vertical="top"/>
    </xf>
    <xf numFmtId="0" fontId="0" fillId="0" borderId="1" xfId="0" applyBorder="1" applyAlignment="1">
      <alignment vertical="top"/>
    </xf>
    <xf numFmtId="0" fontId="2" fillId="10" borderId="9" xfId="0" applyFont="1" applyFill="1" applyBorder="1"/>
    <xf numFmtId="0" fontId="6" fillId="14" borderId="4" xfId="0" applyFont="1" applyFill="1" applyBorder="1" applyAlignment="1">
      <alignment horizontal="center"/>
    </xf>
    <xf numFmtId="0" fontId="6" fillId="14" borderId="34" xfId="0" applyFont="1" applyFill="1" applyBorder="1" applyAlignment="1">
      <alignment horizontal="center" vertical="top"/>
    </xf>
    <xf numFmtId="0" fontId="6" fillId="0" borderId="34" xfId="0" applyFont="1" applyBorder="1" applyAlignment="1">
      <alignment horizontal="left" vertical="top"/>
    </xf>
    <xf numFmtId="0" fontId="0" fillId="0" borderId="38" xfId="0" applyBorder="1" applyAlignment="1">
      <alignment vertical="top"/>
    </xf>
    <xf numFmtId="0" fontId="1" fillId="0" borderId="39" xfId="0" applyFont="1" applyBorder="1"/>
    <xf numFmtId="0" fontId="1" fillId="0" borderId="40" xfId="0" applyFont="1" applyBorder="1"/>
    <xf numFmtId="4" fontId="0" fillId="15" borderId="1" xfId="0" applyNumberFormat="1" applyFill="1" applyBorder="1" applyAlignment="1">
      <alignment horizontal="center"/>
    </xf>
    <xf numFmtId="49" fontId="6" fillId="15" borderId="1" xfId="0" applyNumberFormat="1" applyFont="1" applyFill="1" applyBorder="1" applyAlignment="1">
      <alignment horizontal="left" vertical="center" wrapText="1"/>
    </xf>
    <xf numFmtId="4" fontId="6" fillId="16" borderId="9" xfId="0" applyNumberFormat="1" applyFont="1" applyFill="1" applyBorder="1" applyAlignment="1">
      <alignment horizontal="center"/>
    </xf>
    <xf numFmtId="49" fontId="6" fillId="16" borderId="33" xfId="0" applyNumberFormat="1" applyFont="1" applyFill="1" applyBorder="1" applyAlignment="1">
      <alignment horizontal="left" vertical="center"/>
    </xf>
    <xf numFmtId="49" fontId="6" fillId="16" borderId="22" xfId="0" applyNumberFormat="1" applyFont="1" applyFill="1" applyBorder="1" applyAlignment="1">
      <alignment horizontal="left" vertical="center"/>
    </xf>
    <xf numFmtId="49" fontId="0" fillId="10" borderId="12" xfId="0" applyNumberFormat="1" applyFill="1" applyBorder="1" applyAlignment="1">
      <alignment horizontal="left" vertical="center"/>
    </xf>
    <xf numFmtId="4" fontId="2" fillId="2" borderId="9" xfId="0" applyNumberFormat="1" applyFont="1" applyFill="1" applyBorder="1" applyAlignment="1">
      <alignment horizontal="center"/>
    </xf>
    <xf numFmtId="0" fontId="0" fillId="0" borderId="30" xfId="0" applyBorder="1" applyAlignment="1">
      <alignment vertical="top" wrapText="1"/>
    </xf>
    <xf numFmtId="49" fontId="0" fillId="10" borderId="12" xfId="0" applyNumberFormat="1" applyFill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1</xdr:row>
      <xdr:rowOff>9525</xdr:rowOff>
    </xdr:from>
    <xdr:ext cx="1504950" cy="1123950"/>
    <xdr:pic>
      <xdr:nvPicPr>
        <xdr:cNvPr id="2" name="image2.jpg" title="ภาพ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AA255"/>
  <sheetViews>
    <sheetView tabSelected="1" workbookViewId="0">
      <pane ySplit="11" topLeftCell="A216" activePane="bottomLeft" state="frozen"/>
      <selection pane="bottomLeft" activeCell="B13" sqref="B13"/>
    </sheetView>
  </sheetViews>
  <sheetFormatPr defaultColWidth="12.5703125" defaultRowHeight="15.75" customHeight="1" x14ac:dyDescent="0.2"/>
  <cols>
    <col min="1" max="1" width="9.5703125" customWidth="1"/>
    <col min="2" max="2" width="45.7109375" customWidth="1"/>
    <col min="3" max="3" width="8" customWidth="1"/>
    <col min="4" max="20" width="6.42578125" customWidth="1"/>
  </cols>
  <sheetData>
    <row r="1" spans="1:20" x14ac:dyDescent="0.25">
      <c r="A1" s="110" t="s">
        <v>44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2.75" x14ac:dyDescent="0.2">
      <c r="A2" s="74"/>
      <c r="B2" s="61"/>
      <c r="C2" s="111" t="s">
        <v>67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5.75" customHeight="1" x14ac:dyDescent="0.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ht="15.75" customHeight="1" x14ac:dyDescent="0.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ht="15.75" customHeight="1" x14ac:dyDescent="0.2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ht="12.75" x14ac:dyDescent="0.2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1:20" ht="12.75" x14ac:dyDescent="0.2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20" x14ac:dyDescent="0.25">
      <c r="A8" s="112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</row>
    <row r="9" spans="1:20" ht="12.75" x14ac:dyDescent="0.2">
      <c r="A9" s="26" t="s">
        <v>45</v>
      </c>
      <c r="B9" s="27" t="s">
        <v>5</v>
      </c>
      <c r="C9" s="28" t="s">
        <v>46</v>
      </c>
      <c r="D9" s="29">
        <v>1</v>
      </c>
      <c r="E9" s="30" t="s">
        <v>11</v>
      </c>
      <c r="F9" s="29">
        <v>2565</v>
      </c>
      <c r="G9" s="113" t="s">
        <v>47</v>
      </c>
      <c r="H9" s="68"/>
      <c r="I9" s="69"/>
      <c r="J9" s="29">
        <v>2565</v>
      </c>
      <c r="K9" s="114" t="s">
        <v>48</v>
      </c>
      <c r="L9" s="68"/>
      <c r="M9" s="68"/>
      <c r="N9" s="69"/>
      <c r="O9" s="31">
        <v>18</v>
      </c>
      <c r="P9" s="30" t="s">
        <v>49</v>
      </c>
      <c r="Q9" s="115" t="s">
        <v>71</v>
      </c>
      <c r="R9" s="69"/>
      <c r="S9" s="30" t="s">
        <v>50</v>
      </c>
      <c r="T9" s="31">
        <v>2566</v>
      </c>
    </row>
    <row r="10" spans="1:20" ht="12.75" x14ac:dyDescent="0.2">
      <c r="A10" s="116" t="s">
        <v>51</v>
      </c>
      <c r="B10" s="68"/>
      <c r="C10" s="69"/>
      <c r="D10" s="32"/>
      <c r="E10" s="114"/>
      <c r="F10" s="68"/>
      <c r="G10" s="68"/>
      <c r="H10" s="68"/>
      <c r="I10" s="68"/>
      <c r="J10" s="68"/>
      <c r="K10" s="69"/>
      <c r="L10" s="117"/>
      <c r="M10" s="68"/>
      <c r="N10" s="68"/>
      <c r="O10" s="68"/>
      <c r="P10" s="68"/>
      <c r="Q10" s="68"/>
      <c r="R10" s="68"/>
      <c r="S10" s="68"/>
      <c r="T10" s="69"/>
    </row>
    <row r="11" spans="1:20" ht="7.5" customHeight="1" x14ac:dyDescent="0.2">
      <c r="A11" s="118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</row>
    <row r="12" spans="1:20" ht="12.75" x14ac:dyDescent="0.2">
      <c r="A12" s="33" t="s">
        <v>0</v>
      </c>
      <c r="B12" s="119" t="s">
        <v>75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9"/>
    </row>
    <row r="13" spans="1:20" ht="12.75" x14ac:dyDescent="0.2">
      <c r="A13" s="1" t="s">
        <v>1</v>
      </c>
      <c r="B13" s="2" t="s">
        <v>52</v>
      </c>
      <c r="C13" s="72" t="s">
        <v>2</v>
      </c>
      <c r="D13" s="68"/>
      <c r="E13" s="68"/>
      <c r="F13" s="68"/>
      <c r="G13" s="68"/>
      <c r="H13" s="69"/>
      <c r="I13" s="72" t="s">
        <v>3</v>
      </c>
      <c r="J13" s="68"/>
      <c r="K13" s="68"/>
      <c r="L13" s="68"/>
      <c r="M13" s="68"/>
      <c r="N13" s="69"/>
      <c r="O13" s="73" t="s">
        <v>4</v>
      </c>
      <c r="P13" s="68"/>
      <c r="Q13" s="68"/>
      <c r="R13" s="68"/>
      <c r="S13" s="68"/>
      <c r="T13" s="69"/>
    </row>
    <row r="14" spans="1:20" ht="12.75" x14ac:dyDescent="0.2">
      <c r="A14" s="3">
        <v>1</v>
      </c>
      <c r="B14" s="4" t="s">
        <v>35</v>
      </c>
      <c r="C14" s="67">
        <v>4</v>
      </c>
      <c r="D14" s="68"/>
      <c r="E14" s="68"/>
      <c r="F14" s="68"/>
      <c r="G14" s="68"/>
      <c r="H14" s="69"/>
      <c r="I14" s="67">
        <v>4</v>
      </c>
      <c r="J14" s="68"/>
      <c r="K14" s="68"/>
      <c r="L14" s="68"/>
      <c r="M14" s="68"/>
      <c r="N14" s="69"/>
      <c r="O14" s="70">
        <f t="shared" ref="O14:O21" si="0">I14/C14*100</f>
        <v>100</v>
      </c>
      <c r="P14" s="68"/>
      <c r="Q14" s="68"/>
      <c r="R14" s="71" t="str">
        <f t="shared" ref="R14:R21" si="1">IF(O14&gt;=80,"ได้มาตรฐานพื้นที่","ไม่ได้มาตรฐานพื้นที่")</f>
        <v>ได้มาตรฐานพื้นที่</v>
      </c>
      <c r="S14" s="68"/>
      <c r="T14" s="69"/>
    </row>
    <row r="15" spans="1:20" ht="12.75" x14ac:dyDescent="0.2">
      <c r="A15" s="3">
        <v>2</v>
      </c>
      <c r="B15" s="4" t="s">
        <v>36</v>
      </c>
      <c r="C15" s="67">
        <v>6</v>
      </c>
      <c r="D15" s="68"/>
      <c r="E15" s="68"/>
      <c r="F15" s="68"/>
      <c r="G15" s="68"/>
      <c r="H15" s="69"/>
      <c r="I15" s="67">
        <v>6</v>
      </c>
      <c r="J15" s="68"/>
      <c r="K15" s="68"/>
      <c r="L15" s="68"/>
      <c r="M15" s="68"/>
      <c r="N15" s="69"/>
      <c r="O15" s="70">
        <f t="shared" si="0"/>
        <v>100</v>
      </c>
      <c r="P15" s="68"/>
      <c r="Q15" s="68"/>
      <c r="R15" s="71" t="str">
        <f t="shared" si="1"/>
        <v>ได้มาตรฐานพื้นที่</v>
      </c>
      <c r="S15" s="68"/>
      <c r="T15" s="69"/>
    </row>
    <row r="16" spans="1:20" ht="12.75" x14ac:dyDescent="0.2">
      <c r="A16" s="3">
        <v>3</v>
      </c>
      <c r="B16" s="4" t="s">
        <v>37</v>
      </c>
      <c r="C16" s="67">
        <v>5</v>
      </c>
      <c r="D16" s="68"/>
      <c r="E16" s="68"/>
      <c r="F16" s="68"/>
      <c r="G16" s="68"/>
      <c r="H16" s="69"/>
      <c r="I16" s="67">
        <v>5</v>
      </c>
      <c r="J16" s="68"/>
      <c r="K16" s="68"/>
      <c r="L16" s="68"/>
      <c r="M16" s="68"/>
      <c r="N16" s="69"/>
      <c r="O16" s="70">
        <f t="shared" si="0"/>
        <v>100</v>
      </c>
      <c r="P16" s="68"/>
      <c r="Q16" s="68"/>
      <c r="R16" s="71" t="str">
        <f t="shared" si="1"/>
        <v>ได้มาตรฐานพื้นที่</v>
      </c>
      <c r="S16" s="68"/>
      <c r="T16" s="69"/>
    </row>
    <row r="17" spans="1:20" ht="12.75" x14ac:dyDescent="0.2">
      <c r="A17" s="3">
        <v>4</v>
      </c>
      <c r="B17" s="4" t="s">
        <v>38</v>
      </c>
      <c r="C17" s="67">
        <v>13</v>
      </c>
      <c r="D17" s="68"/>
      <c r="E17" s="68"/>
      <c r="F17" s="68"/>
      <c r="G17" s="68"/>
      <c r="H17" s="69"/>
      <c r="I17" s="67">
        <v>13</v>
      </c>
      <c r="J17" s="68"/>
      <c r="K17" s="68"/>
      <c r="L17" s="68"/>
      <c r="M17" s="68"/>
      <c r="N17" s="69"/>
      <c r="O17" s="70">
        <f t="shared" si="0"/>
        <v>100</v>
      </c>
      <c r="P17" s="68"/>
      <c r="Q17" s="68"/>
      <c r="R17" s="71" t="str">
        <f t="shared" si="1"/>
        <v>ได้มาตรฐานพื้นที่</v>
      </c>
      <c r="S17" s="68"/>
      <c r="T17" s="69"/>
    </row>
    <row r="18" spans="1:20" ht="12.75" x14ac:dyDescent="0.2">
      <c r="A18" s="3">
        <v>5</v>
      </c>
      <c r="B18" s="4" t="s">
        <v>41</v>
      </c>
      <c r="C18" s="67">
        <v>1</v>
      </c>
      <c r="D18" s="68"/>
      <c r="E18" s="68"/>
      <c r="F18" s="68"/>
      <c r="G18" s="68"/>
      <c r="H18" s="69"/>
      <c r="I18" s="67">
        <v>1</v>
      </c>
      <c r="J18" s="68"/>
      <c r="K18" s="68"/>
      <c r="L18" s="68"/>
      <c r="M18" s="68"/>
      <c r="N18" s="69"/>
      <c r="O18" s="153">
        <f t="shared" si="0"/>
        <v>100</v>
      </c>
      <c r="P18" s="68"/>
      <c r="Q18" s="68"/>
      <c r="R18" s="71" t="str">
        <f t="shared" si="1"/>
        <v>ได้มาตรฐานพื้นที่</v>
      </c>
      <c r="S18" s="68"/>
      <c r="T18" s="69"/>
    </row>
    <row r="19" spans="1:20" ht="12.75" x14ac:dyDescent="0.2">
      <c r="A19" s="3">
        <v>6</v>
      </c>
      <c r="B19" s="4" t="s">
        <v>42</v>
      </c>
      <c r="C19" s="67">
        <v>2</v>
      </c>
      <c r="D19" s="68"/>
      <c r="E19" s="68"/>
      <c r="F19" s="68"/>
      <c r="G19" s="68"/>
      <c r="H19" s="69"/>
      <c r="I19" s="67">
        <v>2</v>
      </c>
      <c r="J19" s="68"/>
      <c r="K19" s="68"/>
      <c r="L19" s="68"/>
      <c r="M19" s="68"/>
      <c r="N19" s="69"/>
      <c r="O19" s="70">
        <f t="shared" si="0"/>
        <v>100</v>
      </c>
      <c r="P19" s="68"/>
      <c r="Q19" s="68"/>
      <c r="R19" s="71" t="str">
        <f t="shared" si="1"/>
        <v>ได้มาตรฐานพื้นที่</v>
      </c>
      <c r="S19" s="68"/>
      <c r="T19" s="69"/>
    </row>
    <row r="20" spans="1:20" ht="12.75" x14ac:dyDescent="0.2">
      <c r="A20" s="3">
        <v>7</v>
      </c>
      <c r="B20" s="4" t="s">
        <v>43</v>
      </c>
      <c r="C20" s="67">
        <v>10</v>
      </c>
      <c r="D20" s="68"/>
      <c r="E20" s="68"/>
      <c r="F20" s="68"/>
      <c r="G20" s="68"/>
      <c r="H20" s="69"/>
      <c r="I20" s="67">
        <v>10</v>
      </c>
      <c r="J20" s="68"/>
      <c r="K20" s="68"/>
      <c r="L20" s="68"/>
      <c r="M20" s="68"/>
      <c r="N20" s="69"/>
      <c r="O20" s="70">
        <f t="shared" si="0"/>
        <v>100</v>
      </c>
      <c r="P20" s="68"/>
      <c r="Q20" s="68"/>
      <c r="R20" s="71" t="str">
        <f t="shared" si="1"/>
        <v>ได้มาตรฐานพื้นที่</v>
      </c>
      <c r="S20" s="68"/>
      <c r="T20" s="69"/>
    </row>
    <row r="21" spans="1:20" ht="12.75" x14ac:dyDescent="0.2">
      <c r="A21" s="75" t="s">
        <v>9</v>
      </c>
      <c r="B21" s="69"/>
      <c r="C21" s="76">
        <f>SUM(C14:C20)</f>
        <v>41</v>
      </c>
      <c r="D21" s="68"/>
      <c r="E21" s="68"/>
      <c r="F21" s="68"/>
      <c r="G21" s="68"/>
      <c r="H21" s="69"/>
      <c r="I21" s="76">
        <f>SUM(I14:I20)</f>
        <v>41</v>
      </c>
      <c r="J21" s="68"/>
      <c r="K21" s="68"/>
      <c r="L21" s="68"/>
      <c r="M21" s="68"/>
      <c r="N21" s="69"/>
      <c r="O21" s="77">
        <f t="shared" si="0"/>
        <v>100</v>
      </c>
      <c r="P21" s="68"/>
      <c r="Q21" s="68"/>
      <c r="R21" s="78" t="str">
        <f t="shared" si="1"/>
        <v>ได้มาตรฐานพื้นที่</v>
      </c>
      <c r="S21" s="68"/>
      <c r="T21" s="69"/>
    </row>
    <row r="22" spans="1:20" ht="12.75" x14ac:dyDescent="0.2">
      <c r="A22" s="79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</row>
    <row r="23" spans="1:20" ht="12.75" x14ac:dyDescent="0.2">
      <c r="A23" s="33" t="s">
        <v>6</v>
      </c>
      <c r="B23" s="130" t="s">
        <v>7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9"/>
    </row>
    <row r="24" spans="1:20" ht="12.75" x14ac:dyDescent="0.2">
      <c r="A24" s="103" t="s">
        <v>1</v>
      </c>
      <c r="B24" s="103" t="s">
        <v>8</v>
      </c>
      <c r="C24" s="102" t="s">
        <v>53</v>
      </c>
      <c r="D24" s="68"/>
      <c r="E24" s="69"/>
      <c r="F24" s="102" t="s">
        <v>54</v>
      </c>
      <c r="G24" s="68"/>
      <c r="H24" s="69"/>
      <c r="I24" s="102" t="s">
        <v>55</v>
      </c>
      <c r="J24" s="68"/>
      <c r="K24" s="69"/>
      <c r="L24" s="102" t="s">
        <v>56</v>
      </c>
      <c r="M24" s="68"/>
      <c r="N24" s="69"/>
      <c r="O24" s="102" t="s">
        <v>57</v>
      </c>
      <c r="P24" s="68"/>
      <c r="Q24" s="69"/>
      <c r="R24" s="102" t="s">
        <v>9</v>
      </c>
      <c r="S24" s="68"/>
      <c r="T24" s="69"/>
    </row>
    <row r="25" spans="1:20" ht="12.75" x14ac:dyDescent="0.2">
      <c r="A25" s="81"/>
      <c r="B25" s="81"/>
      <c r="C25" s="34" t="s">
        <v>10</v>
      </c>
      <c r="D25" s="34" t="s">
        <v>11</v>
      </c>
      <c r="E25" s="34" t="s">
        <v>12</v>
      </c>
      <c r="F25" s="34" t="s">
        <v>10</v>
      </c>
      <c r="G25" s="34" t="s">
        <v>11</v>
      </c>
      <c r="H25" s="34" t="s">
        <v>12</v>
      </c>
      <c r="I25" s="34" t="s">
        <v>10</v>
      </c>
      <c r="J25" s="34" t="s">
        <v>11</v>
      </c>
      <c r="K25" s="34" t="s">
        <v>12</v>
      </c>
      <c r="L25" s="34" t="s">
        <v>10</v>
      </c>
      <c r="M25" s="34" t="s">
        <v>11</v>
      </c>
      <c r="N25" s="34" t="s">
        <v>12</v>
      </c>
      <c r="O25" s="34" t="s">
        <v>10</v>
      </c>
      <c r="P25" s="34" t="s">
        <v>11</v>
      </c>
      <c r="Q25" s="34" t="s">
        <v>12</v>
      </c>
      <c r="R25" s="34" t="s">
        <v>10</v>
      </c>
      <c r="S25" s="34" t="s">
        <v>11</v>
      </c>
      <c r="T25" s="34" t="s">
        <v>12</v>
      </c>
    </row>
    <row r="26" spans="1:20" ht="12.75" x14ac:dyDescent="0.2">
      <c r="A26" s="129" t="s">
        <v>13</v>
      </c>
      <c r="B26" s="85"/>
      <c r="C26" s="35">
        <f>SUM(C28,C30,C32,C34)</f>
        <v>60</v>
      </c>
      <c r="D26" s="35" t="s">
        <v>11</v>
      </c>
      <c r="E26" s="35">
        <f t="shared" ref="E26:F26" si="2">SUM(E28,E30,E32,E34)</f>
        <v>60</v>
      </c>
      <c r="F26" s="35">
        <f t="shared" si="2"/>
        <v>67</v>
      </c>
      <c r="G26" s="35" t="s">
        <v>11</v>
      </c>
      <c r="H26" s="35">
        <f t="shared" ref="H26:I26" si="3">SUM(H28,H30,H32,H34)</f>
        <v>67</v>
      </c>
      <c r="I26" s="35">
        <f t="shared" si="3"/>
        <v>48</v>
      </c>
      <c r="J26" s="35" t="s">
        <v>11</v>
      </c>
      <c r="K26" s="35">
        <f t="shared" ref="K26:L26" si="4">SUM(K28,K30,K32,K34)</f>
        <v>48</v>
      </c>
      <c r="L26" s="35">
        <f t="shared" si="4"/>
        <v>41</v>
      </c>
      <c r="M26" s="35" t="s">
        <v>11</v>
      </c>
      <c r="N26" s="35">
        <f t="shared" ref="N26:O26" si="5">SUM(N28,N30,N32,N34)</f>
        <v>38</v>
      </c>
      <c r="O26" s="35">
        <f t="shared" si="5"/>
        <v>46</v>
      </c>
      <c r="P26" s="35" t="s">
        <v>11</v>
      </c>
      <c r="Q26" s="35">
        <f>SUM(Q28,Q30,Q32,Q34)</f>
        <v>42</v>
      </c>
      <c r="R26" s="35">
        <f>SUM(C26,F26,I26,L26,O26)</f>
        <v>262</v>
      </c>
      <c r="S26" s="35" t="s">
        <v>11</v>
      </c>
      <c r="T26" s="36">
        <f>SUM(E26,H26,K26,N26,Q26)</f>
        <v>255</v>
      </c>
    </row>
    <row r="27" spans="1:20" ht="12.75" x14ac:dyDescent="0.2">
      <c r="A27" s="86"/>
      <c r="B27" s="66"/>
      <c r="C27" s="5" t="s">
        <v>14</v>
      </c>
      <c r="D27" s="104">
        <f>E26/C26*100</f>
        <v>100</v>
      </c>
      <c r="E27" s="69"/>
      <c r="F27" s="5" t="s">
        <v>14</v>
      </c>
      <c r="G27" s="104">
        <f>H26/F26*100</f>
        <v>100</v>
      </c>
      <c r="H27" s="69"/>
      <c r="I27" s="5" t="s">
        <v>14</v>
      </c>
      <c r="J27" s="104">
        <f>K26/I26*100</f>
        <v>100</v>
      </c>
      <c r="K27" s="69"/>
      <c r="L27" s="5" t="s">
        <v>14</v>
      </c>
      <c r="M27" s="104">
        <f>N26/L26*100</f>
        <v>92.682926829268297</v>
      </c>
      <c r="N27" s="69"/>
      <c r="O27" s="5" t="s">
        <v>14</v>
      </c>
      <c r="P27" s="104">
        <f>Q26/O26*100</f>
        <v>91.304347826086953</v>
      </c>
      <c r="Q27" s="69"/>
      <c r="R27" s="5" t="s">
        <v>14</v>
      </c>
      <c r="S27" s="104">
        <f>T26/R26*100</f>
        <v>97.328244274809165</v>
      </c>
      <c r="T27" s="83"/>
    </row>
    <row r="28" spans="1:20" ht="12.75" x14ac:dyDescent="0.2">
      <c r="A28" s="37" t="s">
        <v>15</v>
      </c>
      <c r="B28" s="92" t="s">
        <v>69</v>
      </c>
      <c r="C28" s="7">
        <v>17</v>
      </c>
      <c r="D28" s="7" t="s">
        <v>11</v>
      </c>
      <c r="E28" s="8">
        <v>17</v>
      </c>
      <c r="F28" s="7">
        <v>19</v>
      </c>
      <c r="G28" s="7" t="s">
        <v>11</v>
      </c>
      <c r="H28" s="8">
        <v>19</v>
      </c>
      <c r="I28" s="7">
        <v>13</v>
      </c>
      <c r="J28" s="7" t="s">
        <v>11</v>
      </c>
      <c r="K28" s="8">
        <v>13</v>
      </c>
      <c r="L28" s="7">
        <v>12</v>
      </c>
      <c r="M28" s="7" t="s">
        <v>11</v>
      </c>
      <c r="N28" s="8">
        <v>12</v>
      </c>
      <c r="O28" s="7">
        <v>13</v>
      </c>
      <c r="P28" s="7" t="s">
        <v>11</v>
      </c>
      <c r="Q28" s="8">
        <v>12</v>
      </c>
      <c r="R28" s="7">
        <f>SUM(C28,F28,I28,L28,O28)</f>
        <v>74</v>
      </c>
      <c r="S28" s="7" t="s">
        <v>11</v>
      </c>
      <c r="T28" s="9">
        <f>SUM(E28,H28,K28,N28,Q28)</f>
        <v>73</v>
      </c>
    </row>
    <row r="29" spans="1:20" ht="12.75" x14ac:dyDescent="0.2">
      <c r="A29" s="37" t="s">
        <v>31</v>
      </c>
      <c r="B29" s="81"/>
      <c r="C29" s="7" t="s">
        <v>14</v>
      </c>
      <c r="D29" s="87">
        <f>E28/C28*100</f>
        <v>100</v>
      </c>
      <c r="E29" s="69"/>
      <c r="F29" s="7" t="s">
        <v>14</v>
      </c>
      <c r="G29" s="87">
        <f>H28/F28*100</f>
        <v>100</v>
      </c>
      <c r="H29" s="69"/>
      <c r="I29" s="7" t="s">
        <v>14</v>
      </c>
      <c r="J29" s="87">
        <f>K28/I28*100</f>
        <v>100</v>
      </c>
      <c r="K29" s="69"/>
      <c r="L29" s="7" t="s">
        <v>14</v>
      </c>
      <c r="M29" s="87">
        <f>N28/L28*100</f>
        <v>100</v>
      </c>
      <c r="N29" s="69"/>
      <c r="O29" s="7" t="s">
        <v>14</v>
      </c>
      <c r="P29" s="87">
        <f>Q28/O28*100</f>
        <v>92.307692307692307</v>
      </c>
      <c r="Q29" s="69"/>
      <c r="R29" s="7" t="s">
        <v>14</v>
      </c>
      <c r="S29" s="87">
        <f>T28/R28*100</f>
        <v>98.648648648648646</v>
      </c>
      <c r="T29" s="83"/>
    </row>
    <row r="30" spans="1:20" ht="12.75" x14ac:dyDescent="0.2">
      <c r="A30" s="6" t="s">
        <v>16</v>
      </c>
      <c r="B30" s="121" t="s">
        <v>76</v>
      </c>
      <c r="C30" s="38">
        <v>16</v>
      </c>
      <c r="D30" s="38" t="s">
        <v>11</v>
      </c>
      <c r="E30" s="8">
        <v>16</v>
      </c>
      <c r="F30" s="38">
        <v>17</v>
      </c>
      <c r="G30" s="38" t="s">
        <v>11</v>
      </c>
      <c r="H30" s="8">
        <v>17</v>
      </c>
      <c r="I30" s="38">
        <v>12</v>
      </c>
      <c r="J30" s="38" t="s">
        <v>11</v>
      </c>
      <c r="K30" s="8">
        <v>12</v>
      </c>
      <c r="L30" s="38">
        <v>10</v>
      </c>
      <c r="M30" s="38" t="s">
        <v>11</v>
      </c>
      <c r="N30" s="8">
        <v>10</v>
      </c>
      <c r="O30" s="38">
        <v>11</v>
      </c>
      <c r="P30" s="38" t="s">
        <v>11</v>
      </c>
      <c r="Q30" s="8">
        <v>10</v>
      </c>
      <c r="R30" s="38">
        <f>SUM(C30,F30,I30,L30,O30)</f>
        <v>66</v>
      </c>
      <c r="S30" s="38" t="s">
        <v>11</v>
      </c>
      <c r="T30" s="39">
        <f>SUM(E30,H30,K30,N30,Q30)</f>
        <v>65</v>
      </c>
    </row>
    <row r="31" spans="1:20" ht="12.75" x14ac:dyDescent="0.2">
      <c r="A31" s="6" t="s">
        <v>31</v>
      </c>
      <c r="B31" s="81"/>
      <c r="C31" s="38" t="s">
        <v>14</v>
      </c>
      <c r="D31" s="120">
        <f>E30/C30*100</f>
        <v>100</v>
      </c>
      <c r="E31" s="69"/>
      <c r="F31" s="38" t="s">
        <v>14</v>
      </c>
      <c r="G31" s="120">
        <f>H30/F30*100</f>
        <v>100</v>
      </c>
      <c r="H31" s="69"/>
      <c r="I31" s="38" t="s">
        <v>14</v>
      </c>
      <c r="J31" s="120">
        <f>K30/I30*100</f>
        <v>100</v>
      </c>
      <c r="K31" s="69"/>
      <c r="L31" s="38" t="s">
        <v>14</v>
      </c>
      <c r="M31" s="120">
        <f>N30/L30*100</f>
        <v>100</v>
      </c>
      <c r="N31" s="69"/>
      <c r="O31" s="38" t="s">
        <v>14</v>
      </c>
      <c r="P31" s="120">
        <f>Q30/O30*100</f>
        <v>90.909090909090907</v>
      </c>
      <c r="Q31" s="69"/>
      <c r="R31" s="38" t="s">
        <v>14</v>
      </c>
      <c r="S31" s="120">
        <f>T30/R30*100</f>
        <v>98.484848484848484</v>
      </c>
      <c r="T31" s="83"/>
    </row>
    <row r="32" spans="1:20" ht="12.75" x14ac:dyDescent="0.2">
      <c r="A32" s="37" t="s">
        <v>17</v>
      </c>
      <c r="B32" s="92" t="s">
        <v>77</v>
      </c>
      <c r="C32" s="7">
        <v>17</v>
      </c>
      <c r="D32" s="7" t="s">
        <v>11</v>
      </c>
      <c r="E32" s="8">
        <v>17</v>
      </c>
      <c r="F32" s="7">
        <v>19</v>
      </c>
      <c r="G32" s="7" t="s">
        <v>11</v>
      </c>
      <c r="H32" s="8">
        <v>19</v>
      </c>
      <c r="I32" s="7">
        <v>13</v>
      </c>
      <c r="J32" s="7" t="s">
        <v>11</v>
      </c>
      <c r="K32" s="8">
        <v>13</v>
      </c>
      <c r="L32" s="7">
        <v>12</v>
      </c>
      <c r="M32" s="7" t="s">
        <v>11</v>
      </c>
      <c r="N32" s="8">
        <v>10</v>
      </c>
      <c r="O32" s="7">
        <v>13</v>
      </c>
      <c r="P32" s="7" t="s">
        <v>11</v>
      </c>
      <c r="Q32" s="8">
        <v>12</v>
      </c>
      <c r="R32" s="7">
        <f>SUM(C32,F32,I32,L32,O32)</f>
        <v>74</v>
      </c>
      <c r="S32" s="7" t="s">
        <v>11</v>
      </c>
      <c r="T32" s="9">
        <f>SUM(E32,H32,K32,N32,Q32)</f>
        <v>71</v>
      </c>
    </row>
    <row r="33" spans="1:27" ht="12.75" x14ac:dyDescent="0.2">
      <c r="A33" s="37" t="s">
        <v>31</v>
      </c>
      <c r="B33" s="81"/>
      <c r="C33" s="7" t="s">
        <v>14</v>
      </c>
      <c r="D33" s="87">
        <f>E32/C32*100</f>
        <v>100</v>
      </c>
      <c r="E33" s="69"/>
      <c r="F33" s="7" t="s">
        <v>14</v>
      </c>
      <c r="G33" s="87">
        <f>H32/F32*100</f>
        <v>100</v>
      </c>
      <c r="H33" s="69"/>
      <c r="I33" s="7" t="s">
        <v>14</v>
      </c>
      <c r="J33" s="87">
        <f>K32/I32*100</f>
        <v>100</v>
      </c>
      <c r="K33" s="69"/>
      <c r="L33" s="7" t="s">
        <v>14</v>
      </c>
      <c r="M33" s="87">
        <f>N32/L32*100</f>
        <v>83.333333333333343</v>
      </c>
      <c r="N33" s="69"/>
      <c r="O33" s="7" t="s">
        <v>14</v>
      </c>
      <c r="P33" s="87">
        <f>Q32/O32*100</f>
        <v>92.307692307692307</v>
      </c>
      <c r="Q33" s="69"/>
      <c r="R33" s="7" t="s">
        <v>14</v>
      </c>
      <c r="S33" s="87">
        <f>T32/R32*100</f>
        <v>95.945945945945937</v>
      </c>
      <c r="T33" s="83"/>
    </row>
    <row r="34" spans="1:27" ht="12.75" x14ac:dyDescent="0.2">
      <c r="A34" s="52" t="s">
        <v>18</v>
      </c>
      <c r="B34" s="127" t="s">
        <v>78</v>
      </c>
      <c r="C34" s="53">
        <v>10</v>
      </c>
      <c r="D34" s="53" t="s">
        <v>11</v>
      </c>
      <c r="E34" s="8">
        <v>10</v>
      </c>
      <c r="F34" s="53">
        <v>12</v>
      </c>
      <c r="G34" s="53" t="s">
        <v>11</v>
      </c>
      <c r="H34" s="8">
        <v>12</v>
      </c>
      <c r="I34" s="53">
        <v>10</v>
      </c>
      <c r="J34" s="53" t="s">
        <v>11</v>
      </c>
      <c r="K34" s="8">
        <v>10</v>
      </c>
      <c r="L34" s="53">
        <v>7</v>
      </c>
      <c r="M34" s="53" t="s">
        <v>11</v>
      </c>
      <c r="N34" s="8">
        <v>6</v>
      </c>
      <c r="O34" s="53">
        <v>9</v>
      </c>
      <c r="P34" s="53" t="s">
        <v>11</v>
      </c>
      <c r="Q34" s="8">
        <v>8</v>
      </c>
      <c r="R34" s="53">
        <f>SUM(C34,F34,I34,L34,O34)</f>
        <v>48</v>
      </c>
      <c r="S34" s="53" t="s">
        <v>11</v>
      </c>
      <c r="T34" s="54">
        <f>SUM(E34,H34,K34,N34,Q34)</f>
        <v>46</v>
      </c>
      <c r="U34" s="60"/>
      <c r="V34" s="60"/>
      <c r="W34" s="60"/>
      <c r="X34" s="60"/>
      <c r="Y34" s="60"/>
      <c r="Z34" s="60"/>
      <c r="AA34" s="60"/>
    </row>
    <row r="35" spans="1:27" ht="12.75" x14ac:dyDescent="0.2">
      <c r="A35" s="52" t="s">
        <v>31</v>
      </c>
      <c r="B35" s="81"/>
      <c r="C35" s="53" t="s">
        <v>14</v>
      </c>
      <c r="D35" s="128">
        <f>E34/C34*100</f>
        <v>100</v>
      </c>
      <c r="E35" s="69"/>
      <c r="F35" s="53" t="s">
        <v>14</v>
      </c>
      <c r="G35" s="128">
        <f>H34/F34*100</f>
        <v>100</v>
      </c>
      <c r="H35" s="69"/>
      <c r="I35" s="53" t="s">
        <v>14</v>
      </c>
      <c r="J35" s="128">
        <f>K34/I34*100</f>
        <v>100</v>
      </c>
      <c r="K35" s="69"/>
      <c r="L35" s="53" t="s">
        <v>14</v>
      </c>
      <c r="M35" s="128">
        <f>N34/L34*100</f>
        <v>85.714285714285708</v>
      </c>
      <c r="N35" s="69"/>
      <c r="O35" s="53" t="s">
        <v>14</v>
      </c>
      <c r="P35" s="128">
        <f>Q34/O34*100</f>
        <v>88.888888888888886</v>
      </c>
      <c r="Q35" s="69"/>
      <c r="R35" s="53" t="s">
        <v>14</v>
      </c>
      <c r="S35" s="128">
        <f>T34/R34*100</f>
        <v>95.833333333333343</v>
      </c>
      <c r="T35" s="83"/>
      <c r="U35" s="60"/>
      <c r="V35" s="60"/>
      <c r="W35" s="60"/>
      <c r="X35" s="60"/>
      <c r="Y35" s="60"/>
      <c r="Z35" s="60"/>
      <c r="AA35" s="60"/>
    </row>
    <row r="36" spans="1:27" ht="12.75" x14ac:dyDescent="0.2">
      <c r="A36" s="84" t="s">
        <v>28</v>
      </c>
      <c r="B36" s="85"/>
      <c r="C36" s="18">
        <f>SUM(C38,C40,C42,C44,C46,C48)</f>
        <v>78</v>
      </c>
      <c r="D36" s="18" t="s">
        <v>11</v>
      </c>
      <c r="E36" s="18">
        <f t="shared" ref="E36:F36" si="6">SUM(E38,E40,E42,E44,E46,E48)</f>
        <v>72</v>
      </c>
      <c r="F36" s="18">
        <f t="shared" si="6"/>
        <v>81</v>
      </c>
      <c r="G36" s="18" t="s">
        <v>11</v>
      </c>
      <c r="H36" s="18">
        <f t="shared" ref="H36:I36" si="7">SUM(H38,H40,H42,H44,H46,H48)</f>
        <v>74</v>
      </c>
      <c r="I36" s="18">
        <f t="shared" si="7"/>
        <v>62</v>
      </c>
      <c r="J36" s="18" t="s">
        <v>11</v>
      </c>
      <c r="K36" s="18">
        <f t="shared" ref="K36:L36" si="8">SUM(K38,K40,K42,K44,K46,K48)</f>
        <v>62</v>
      </c>
      <c r="L36" s="18">
        <f t="shared" si="8"/>
        <v>55</v>
      </c>
      <c r="M36" s="18" t="s">
        <v>11</v>
      </c>
      <c r="N36" s="18">
        <f t="shared" ref="N36:O36" si="9">SUM(N38,N40,N42,N44,N46,N48)</f>
        <v>31</v>
      </c>
      <c r="O36" s="18">
        <f t="shared" si="9"/>
        <v>52</v>
      </c>
      <c r="P36" s="18" t="s">
        <v>11</v>
      </c>
      <c r="Q36" s="18">
        <f>SUM(Q38,Q40,Q42,Q44,Q46,Q48)</f>
        <v>45</v>
      </c>
      <c r="R36" s="18">
        <f>SUM(C36,F36,I36,L36,O36)</f>
        <v>328</v>
      </c>
      <c r="S36" s="18" t="s">
        <v>11</v>
      </c>
      <c r="T36" s="19">
        <f>SUM(E36,H36,K36,N36,Q36)</f>
        <v>284</v>
      </c>
    </row>
    <row r="37" spans="1:27" ht="12.75" x14ac:dyDescent="0.2">
      <c r="A37" s="86"/>
      <c r="B37" s="66"/>
      <c r="C37" s="10" t="s">
        <v>14</v>
      </c>
      <c r="D37" s="82">
        <f>E36/C36*100</f>
        <v>92.307692307692307</v>
      </c>
      <c r="E37" s="69"/>
      <c r="F37" s="10" t="s">
        <v>14</v>
      </c>
      <c r="G37" s="82">
        <f>H36/F36*100</f>
        <v>91.358024691358025</v>
      </c>
      <c r="H37" s="69"/>
      <c r="I37" s="10" t="s">
        <v>14</v>
      </c>
      <c r="J37" s="82">
        <f>K36/I36*100</f>
        <v>100</v>
      </c>
      <c r="K37" s="69"/>
      <c r="L37" s="10" t="s">
        <v>14</v>
      </c>
      <c r="M37" s="82">
        <f>N36/L36*100</f>
        <v>56.36363636363636</v>
      </c>
      <c r="N37" s="69"/>
      <c r="O37" s="10" t="s">
        <v>14</v>
      </c>
      <c r="P37" s="82">
        <f>Q36/O36*100</f>
        <v>86.538461538461547</v>
      </c>
      <c r="Q37" s="69"/>
      <c r="R37" s="10" t="s">
        <v>14</v>
      </c>
      <c r="S37" s="82">
        <f>T36/R36*100</f>
        <v>86.58536585365853</v>
      </c>
      <c r="T37" s="83"/>
    </row>
    <row r="38" spans="1:27" ht="12.75" x14ac:dyDescent="0.2">
      <c r="A38" s="37" t="s">
        <v>15</v>
      </c>
      <c r="B38" s="92" t="s">
        <v>79</v>
      </c>
      <c r="C38" s="7">
        <v>11</v>
      </c>
      <c r="D38" s="7" t="s">
        <v>11</v>
      </c>
      <c r="E38" s="8">
        <v>11</v>
      </c>
      <c r="F38" s="7">
        <v>11</v>
      </c>
      <c r="G38" s="7" t="s">
        <v>11</v>
      </c>
      <c r="H38" s="8">
        <v>11</v>
      </c>
      <c r="I38" s="7">
        <v>10</v>
      </c>
      <c r="J38" s="7" t="s">
        <v>11</v>
      </c>
      <c r="K38" s="8">
        <v>10</v>
      </c>
      <c r="L38" s="7">
        <v>12</v>
      </c>
      <c r="M38" s="7" t="s">
        <v>11</v>
      </c>
      <c r="N38" s="8">
        <v>6</v>
      </c>
      <c r="O38" s="7">
        <v>8</v>
      </c>
      <c r="P38" s="7" t="s">
        <v>11</v>
      </c>
      <c r="Q38" s="8">
        <v>7</v>
      </c>
      <c r="R38" s="7">
        <f>SUM(C38,F38,I38,L38,O38)</f>
        <v>52</v>
      </c>
      <c r="S38" s="7" t="s">
        <v>11</v>
      </c>
      <c r="T38" s="9">
        <f>SUM(E38,H38,K38,N38,Q38)</f>
        <v>45</v>
      </c>
    </row>
    <row r="39" spans="1:27" ht="12.75" x14ac:dyDescent="0.2">
      <c r="A39" s="37" t="s">
        <v>31</v>
      </c>
      <c r="B39" s="81"/>
      <c r="C39" s="7" t="s">
        <v>14</v>
      </c>
      <c r="D39" s="87">
        <f>E38/C38*100</f>
        <v>100</v>
      </c>
      <c r="E39" s="69"/>
      <c r="F39" s="7" t="s">
        <v>14</v>
      </c>
      <c r="G39" s="87">
        <f>H38/F38*100</f>
        <v>100</v>
      </c>
      <c r="H39" s="69"/>
      <c r="I39" s="7" t="s">
        <v>14</v>
      </c>
      <c r="J39" s="87">
        <f>K38/I38*100</f>
        <v>100</v>
      </c>
      <c r="K39" s="69"/>
      <c r="L39" s="7" t="s">
        <v>14</v>
      </c>
      <c r="M39" s="87">
        <f>N38/L38*100</f>
        <v>50</v>
      </c>
      <c r="N39" s="69"/>
      <c r="O39" s="7" t="s">
        <v>14</v>
      </c>
      <c r="P39" s="87">
        <f>Q38/O38*100</f>
        <v>87.5</v>
      </c>
      <c r="Q39" s="69"/>
      <c r="R39" s="7" t="s">
        <v>14</v>
      </c>
      <c r="S39" s="87">
        <f>T38/R38*100</f>
        <v>86.538461538461547</v>
      </c>
      <c r="T39" s="83"/>
    </row>
    <row r="40" spans="1:27" ht="12.75" x14ac:dyDescent="0.2">
      <c r="A40" s="11" t="s">
        <v>16</v>
      </c>
      <c r="B40" s="123" t="s">
        <v>80</v>
      </c>
      <c r="C40" s="40">
        <v>11</v>
      </c>
      <c r="D40" s="40" t="s">
        <v>11</v>
      </c>
      <c r="E40" s="8">
        <v>10</v>
      </c>
      <c r="F40" s="40">
        <v>10</v>
      </c>
      <c r="G40" s="40" t="s">
        <v>11</v>
      </c>
      <c r="H40" s="8">
        <v>10</v>
      </c>
      <c r="I40" s="40">
        <v>8</v>
      </c>
      <c r="J40" s="40" t="s">
        <v>11</v>
      </c>
      <c r="K40" s="8">
        <v>8</v>
      </c>
      <c r="L40" s="40">
        <v>7</v>
      </c>
      <c r="M40" s="40" t="s">
        <v>11</v>
      </c>
      <c r="N40" s="8">
        <v>3</v>
      </c>
      <c r="O40" s="40">
        <v>6</v>
      </c>
      <c r="P40" s="40" t="s">
        <v>11</v>
      </c>
      <c r="Q40" s="8">
        <v>5</v>
      </c>
      <c r="R40" s="40">
        <f>SUM(C40,F40,I40,L40,O40)</f>
        <v>42</v>
      </c>
      <c r="S40" s="40" t="s">
        <v>11</v>
      </c>
      <c r="T40" s="41">
        <f>SUM(E40,H40,K40,N40,Q40)</f>
        <v>36</v>
      </c>
    </row>
    <row r="41" spans="1:27" ht="12.75" x14ac:dyDescent="0.2">
      <c r="A41" s="11" t="s">
        <v>31</v>
      </c>
      <c r="B41" s="81"/>
      <c r="C41" s="40" t="s">
        <v>14</v>
      </c>
      <c r="D41" s="122">
        <f>E40/C40*100</f>
        <v>90.909090909090907</v>
      </c>
      <c r="E41" s="69"/>
      <c r="F41" s="40" t="s">
        <v>14</v>
      </c>
      <c r="G41" s="122">
        <f>H40/F40*100</f>
        <v>100</v>
      </c>
      <c r="H41" s="69"/>
      <c r="I41" s="40" t="s">
        <v>14</v>
      </c>
      <c r="J41" s="122">
        <f>K40/I40*100</f>
        <v>100</v>
      </c>
      <c r="K41" s="69"/>
      <c r="L41" s="40" t="s">
        <v>14</v>
      </c>
      <c r="M41" s="122">
        <f>N40/L40*100</f>
        <v>42.857142857142854</v>
      </c>
      <c r="N41" s="69"/>
      <c r="O41" s="40" t="s">
        <v>14</v>
      </c>
      <c r="P41" s="122">
        <f>Q40/O40*100</f>
        <v>83.333333333333343</v>
      </c>
      <c r="Q41" s="69"/>
      <c r="R41" s="40" t="s">
        <v>14</v>
      </c>
      <c r="S41" s="122">
        <f>T40/R40*100</f>
        <v>85.714285714285708</v>
      </c>
      <c r="T41" s="83"/>
    </row>
    <row r="42" spans="1:27" ht="12.75" x14ac:dyDescent="0.2">
      <c r="A42" s="37" t="s">
        <v>17</v>
      </c>
      <c r="B42" s="92" t="s">
        <v>81</v>
      </c>
      <c r="C42" s="7">
        <v>14</v>
      </c>
      <c r="D42" s="7" t="s">
        <v>11</v>
      </c>
      <c r="E42" s="8">
        <v>12</v>
      </c>
      <c r="F42" s="7">
        <v>14</v>
      </c>
      <c r="G42" s="7" t="s">
        <v>11</v>
      </c>
      <c r="H42" s="8">
        <v>12</v>
      </c>
      <c r="I42" s="7">
        <v>11</v>
      </c>
      <c r="J42" s="7" t="s">
        <v>11</v>
      </c>
      <c r="K42" s="8">
        <v>11</v>
      </c>
      <c r="L42" s="7">
        <v>9</v>
      </c>
      <c r="M42" s="7" t="s">
        <v>11</v>
      </c>
      <c r="N42" s="8">
        <v>5.5</v>
      </c>
      <c r="O42" s="7">
        <v>10</v>
      </c>
      <c r="P42" s="7" t="s">
        <v>11</v>
      </c>
      <c r="Q42" s="8">
        <v>8</v>
      </c>
      <c r="R42" s="7">
        <f>SUM(C42,F42,I42,L42,O42)</f>
        <v>58</v>
      </c>
      <c r="S42" s="7" t="s">
        <v>11</v>
      </c>
      <c r="T42" s="9">
        <f>SUM(E42,H42,K42,N42,Q42)</f>
        <v>48.5</v>
      </c>
    </row>
    <row r="43" spans="1:27" ht="12.75" x14ac:dyDescent="0.2">
      <c r="A43" s="37" t="s">
        <v>31</v>
      </c>
      <c r="B43" s="81"/>
      <c r="C43" s="7" t="s">
        <v>14</v>
      </c>
      <c r="D43" s="87">
        <f>E42/C42*100</f>
        <v>85.714285714285708</v>
      </c>
      <c r="E43" s="69"/>
      <c r="F43" s="7" t="s">
        <v>14</v>
      </c>
      <c r="G43" s="87">
        <f>H42/F42*100</f>
        <v>85.714285714285708</v>
      </c>
      <c r="H43" s="69"/>
      <c r="I43" s="7" t="s">
        <v>14</v>
      </c>
      <c r="J43" s="87">
        <f>K42/I42*100</f>
        <v>100</v>
      </c>
      <c r="K43" s="69"/>
      <c r="L43" s="7" t="s">
        <v>14</v>
      </c>
      <c r="M43" s="87">
        <f>N42/L42*100</f>
        <v>61.111111111111114</v>
      </c>
      <c r="N43" s="69"/>
      <c r="O43" s="7" t="s">
        <v>14</v>
      </c>
      <c r="P43" s="87">
        <f>Q42/O42*100</f>
        <v>80</v>
      </c>
      <c r="Q43" s="69"/>
      <c r="R43" s="7" t="s">
        <v>14</v>
      </c>
      <c r="S43" s="87">
        <f>T42/R42*100</f>
        <v>83.620689655172413</v>
      </c>
      <c r="T43" s="83"/>
    </row>
    <row r="44" spans="1:27" ht="12.75" x14ac:dyDescent="0.2">
      <c r="A44" s="11" t="s">
        <v>18</v>
      </c>
      <c r="B44" s="123" t="s">
        <v>82</v>
      </c>
      <c r="C44" s="40">
        <v>16</v>
      </c>
      <c r="D44" s="40" t="s">
        <v>11</v>
      </c>
      <c r="E44" s="8">
        <v>14.5</v>
      </c>
      <c r="F44" s="40">
        <v>17</v>
      </c>
      <c r="G44" s="40" t="s">
        <v>11</v>
      </c>
      <c r="H44" s="8">
        <v>15</v>
      </c>
      <c r="I44" s="40">
        <v>12</v>
      </c>
      <c r="J44" s="40" t="s">
        <v>11</v>
      </c>
      <c r="K44" s="8">
        <v>12</v>
      </c>
      <c r="L44" s="40">
        <v>10</v>
      </c>
      <c r="M44" s="40" t="s">
        <v>11</v>
      </c>
      <c r="N44" s="8">
        <v>6</v>
      </c>
      <c r="O44" s="40">
        <v>11</v>
      </c>
      <c r="P44" s="40" t="s">
        <v>11</v>
      </c>
      <c r="Q44" s="8">
        <v>11</v>
      </c>
      <c r="R44" s="40">
        <f>SUM(C44,F44,I44,L44,O44)</f>
        <v>66</v>
      </c>
      <c r="S44" s="40" t="s">
        <v>11</v>
      </c>
      <c r="T44" s="41">
        <f>SUM(E44,H44,K44,N44,Q44)</f>
        <v>58.5</v>
      </c>
    </row>
    <row r="45" spans="1:27" ht="12.75" x14ac:dyDescent="0.2">
      <c r="A45" s="11" t="s">
        <v>31</v>
      </c>
      <c r="B45" s="81"/>
      <c r="C45" s="40" t="s">
        <v>14</v>
      </c>
      <c r="D45" s="122">
        <f>E44/C44*100</f>
        <v>90.625</v>
      </c>
      <c r="E45" s="69"/>
      <c r="F45" s="40" t="s">
        <v>14</v>
      </c>
      <c r="G45" s="122">
        <f>H44/F44*100</f>
        <v>88.235294117647058</v>
      </c>
      <c r="H45" s="69"/>
      <c r="I45" s="40" t="s">
        <v>14</v>
      </c>
      <c r="J45" s="122">
        <f>K44/I44*100</f>
        <v>100</v>
      </c>
      <c r="K45" s="69"/>
      <c r="L45" s="40" t="s">
        <v>14</v>
      </c>
      <c r="M45" s="122">
        <f>N44/L44*100</f>
        <v>60</v>
      </c>
      <c r="N45" s="69"/>
      <c r="O45" s="40" t="s">
        <v>14</v>
      </c>
      <c r="P45" s="122">
        <f>Q44/O44*100</f>
        <v>100</v>
      </c>
      <c r="Q45" s="69"/>
      <c r="R45" s="40" t="s">
        <v>14</v>
      </c>
      <c r="S45" s="122">
        <f>T44/R44*100</f>
        <v>88.63636363636364</v>
      </c>
      <c r="T45" s="83"/>
    </row>
    <row r="46" spans="1:27" ht="12.75" x14ac:dyDescent="0.2">
      <c r="A46" s="37" t="s">
        <v>19</v>
      </c>
      <c r="B46" s="92" t="s">
        <v>83</v>
      </c>
      <c r="C46" s="7">
        <v>14</v>
      </c>
      <c r="D46" s="7" t="s">
        <v>11</v>
      </c>
      <c r="E46" s="8">
        <v>14</v>
      </c>
      <c r="F46" s="7">
        <v>16</v>
      </c>
      <c r="G46" s="7" t="s">
        <v>11</v>
      </c>
      <c r="H46" s="8">
        <v>14</v>
      </c>
      <c r="I46" s="7">
        <v>11</v>
      </c>
      <c r="J46" s="7" t="s">
        <v>11</v>
      </c>
      <c r="K46" s="8">
        <v>11</v>
      </c>
      <c r="L46" s="7">
        <v>9</v>
      </c>
      <c r="M46" s="7" t="s">
        <v>11</v>
      </c>
      <c r="N46" s="8">
        <v>7</v>
      </c>
      <c r="O46" s="7">
        <v>9</v>
      </c>
      <c r="P46" s="7" t="s">
        <v>11</v>
      </c>
      <c r="Q46" s="8">
        <v>8</v>
      </c>
      <c r="R46" s="7">
        <f>SUM(C46,F46,I46,L46,O46)</f>
        <v>59</v>
      </c>
      <c r="S46" s="7" t="s">
        <v>11</v>
      </c>
      <c r="T46" s="9">
        <f>SUM(E46,H46,K46,N46,Q46)</f>
        <v>54</v>
      </c>
    </row>
    <row r="47" spans="1:27" ht="12.75" x14ac:dyDescent="0.2">
      <c r="A47" s="37" t="s">
        <v>31</v>
      </c>
      <c r="B47" s="81"/>
      <c r="C47" s="7" t="s">
        <v>14</v>
      </c>
      <c r="D47" s="87">
        <f>E46/C46*100</f>
        <v>100</v>
      </c>
      <c r="E47" s="69"/>
      <c r="F47" s="7" t="s">
        <v>14</v>
      </c>
      <c r="G47" s="87">
        <f>H46/F46*100</f>
        <v>87.5</v>
      </c>
      <c r="H47" s="69"/>
      <c r="I47" s="7" t="s">
        <v>14</v>
      </c>
      <c r="J47" s="87">
        <f>K46/I46*100</f>
        <v>100</v>
      </c>
      <c r="K47" s="69"/>
      <c r="L47" s="7" t="s">
        <v>14</v>
      </c>
      <c r="M47" s="87">
        <f>N46/L46*100</f>
        <v>77.777777777777786</v>
      </c>
      <c r="N47" s="69"/>
      <c r="O47" s="7" t="s">
        <v>14</v>
      </c>
      <c r="P47" s="87">
        <f>Q46/O46*100</f>
        <v>88.888888888888886</v>
      </c>
      <c r="Q47" s="69"/>
      <c r="R47" s="7" t="s">
        <v>14</v>
      </c>
      <c r="S47" s="87">
        <f>T46/R46*100</f>
        <v>91.525423728813564</v>
      </c>
      <c r="T47" s="83"/>
    </row>
    <row r="48" spans="1:27" ht="12.75" x14ac:dyDescent="0.2">
      <c r="A48" s="11" t="s">
        <v>20</v>
      </c>
      <c r="B48" s="123" t="s">
        <v>36</v>
      </c>
      <c r="C48" s="40">
        <v>12</v>
      </c>
      <c r="D48" s="40" t="s">
        <v>11</v>
      </c>
      <c r="E48" s="8">
        <v>10.5</v>
      </c>
      <c r="F48" s="40">
        <v>13</v>
      </c>
      <c r="G48" s="40" t="s">
        <v>11</v>
      </c>
      <c r="H48" s="8">
        <v>12</v>
      </c>
      <c r="I48" s="40">
        <v>10</v>
      </c>
      <c r="J48" s="40" t="s">
        <v>11</v>
      </c>
      <c r="K48" s="8">
        <v>10</v>
      </c>
      <c r="L48" s="40">
        <v>8</v>
      </c>
      <c r="M48" s="40" t="s">
        <v>11</v>
      </c>
      <c r="N48" s="8">
        <v>3.5</v>
      </c>
      <c r="O48" s="40">
        <v>8</v>
      </c>
      <c r="P48" s="40" t="s">
        <v>11</v>
      </c>
      <c r="Q48" s="8">
        <v>6</v>
      </c>
      <c r="R48" s="40">
        <f>SUM(C48,F48,I48,L48,O48)</f>
        <v>51</v>
      </c>
      <c r="S48" s="40" t="s">
        <v>11</v>
      </c>
      <c r="T48" s="41">
        <f>SUM(E48,H48,K48,N48,Q48)</f>
        <v>42</v>
      </c>
    </row>
    <row r="49" spans="1:20" ht="12.75" x14ac:dyDescent="0.2">
      <c r="A49" s="11" t="s">
        <v>31</v>
      </c>
      <c r="B49" s="81"/>
      <c r="C49" s="40" t="s">
        <v>14</v>
      </c>
      <c r="D49" s="122">
        <f>E48/C48*100</f>
        <v>87.5</v>
      </c>
      <c r="E49" s="69"/>
      <c r="F49" s="40" t="s">
        <v>14</v>
      </c>
      <c r="G49" s="122">
        <f>H48/F48*100</f>
        <v>92.307692307692307</v>
      </c>
      <c r="H49" s="69"/>
      <c r="I49" s="40" t="s">
        <v>14</v>
      </c>
      <c r="J49" s="122">
        <f>K48/I48*100</f>
        <v>100</v>
      </c>
      <c r="K49" s="69"/>
      <c r="L49" s="40" t="s">
        <v>14</v>
      </c>
      <c r="M49" s="122">
        <f>N48/L48*100</f>
        <v>43.75</v>
      </c>
      <c r="N49" s="69"/>
      <c r="O49" s="40" t="s">
        <v>14</v>
      </c>
      <c r="P49" s="122">
        <f>Q48/O48*100</f>
        <v>75</v>
      </c>
      <c r="Q49" s="69"/>
      <c r="R49" s="40" t="s">
        <v>14</v>
      </c>
      <c r="S49" s="122">
        <f>T48/R48*100</f>
        <v>82.35294117647058</v>
      </c>
      <c r="T49" s="83"/>
    </row>
    <row r="50" spans="1:20" ht="12.75" x14ac:dyDescent="0.2">
      <c r="A50" s="91" t="s">
        <v>29</v>
      </c>
      <c r="B50" s="85"/>
      <c r="C50" s="20">
        <f>SUM(C52,C54,C56,C58,C60)</f>
        <v>50</v>
      </c>
      <c r="D50" s="20" t="s">
        <v>11</v>
      </c>
      <c r="E50" s="20">
        <f t="shared" ref="E50:F50" si="10">SUM(E52,E54,E56,E58,E60)</f>
        <v>50</v>
      </c>
      <c r="F50" s="20">
        <f t="shared" si="10"/>
        <v>50</v>
      </c>
      <c r="G50" s="20" t="s">
        <v>11</v>
      </c>
      <c r="H50" s="20">
        <f t="shared" ref="H50:I50" si="11">SUM(H52,H54,H56,H58,H60)</f>
        <v>50</v>
      </c>
      <c r="I50" s="20">
        <f t="shared" si="11"/>
        <v>45</v>
      </c>
      <c r="J50" s="20" t="s">
        <v>11</v>
      </c>
      <c r="K50" s="20">
        <f t="shared" ref="K50:L50" si="12">SUM(K52,K54,K56,K58,K60)</f>
        <v>42</v>
      </c>
      <c r="L50" s="20">
        <f t="shared" si="12"/>
        <v>35</v>
      </c>
      <c r="M50" s="20" t="s">
        <v>11</v>
      </c>
      <c r="N50" s="20">
        <f t="shared" ref="N50:O50" si="13">SUM(N52,N54,N56,N58,N60)</f>
        <v>35</v>
      </c>
      <c r="O50" s="20">
        <f t="shared" si="13"/>
        <v>40</v>
      </c>
      <c r="P50" s="20" t="s">
        <v>11</v>
      </c>
      <c r="Q50" s="20">
        <f>SUM(Q52,Q54,Q56,Q58,Q60)</f>
        <v>40</v>
      </c>
      <c r="R50" s="20">
        <f>SUM(C50,F50,I50,L50,O50)</f>
        <v>220</v>
      </c>
      <c r="S50" s="20" t="s">
        <v>11</v>
      </c>
      <c r="T50" s="42">
        <f>SUM(E50,H50,K50,N50,Q50)</f>
        <v>217</v>
      </c>
    </row>
    <row r="51" spans="1:20" ht="12.75" x14ac:dyDescent="0.2">
      <c r="A51" s="86"/>
      <c r="B51" s="66"/>
      <c r="C51" s="12" t="s">
        <v>14</v>
      </c>
      <c r="D51" s="90">
        <f>E50/C50*100</f>
        <v>100</v>
      </c>
      <c r="E51" s="69"/>
      <c r="F51" s="12" t="s">
        <v>14</v>
      </c>
      <c r="G51" s="90">
        <f>H50/F50*100</f>
        <v>100</v>
      </c>
      <c r="H51" s="69"/>
      <c r="I51" s="12" t="s">
        <v>14</v>
      </c>
      <c r="J51" s="90">
        <f>K50/I50*100</f>
        <v>93.333333333333329</v>
      </c>
      <c r="K51" s="69"/>
      <c r="L51" s="12" t="s">
        <v>14</v>
      </c>
      <c r="M51" s="90">
        <f>N50/L50*100</f>
        <v>100</v>
      </c>
      <c r="N51" s="69"/>
      <c r="O51" s="12" t="s">
        <v>14</v>
      </c>
      <c r="P51" s="90">
        <f>Q50/O50*100</f>
        <v>100</v>
      </c>
      <c r="Q51" s="69"/>
      <c r="R51" s="12" t="s">
        <v>14</v>
      </c>
      <c r="S51" s="90">
        <f>T50/R50*100</f>
        <v>98.636363636363626</v>
      </c>
      <c r="T51" s="83"/>
    </row>
    <row r="52" spans="1:20" ht="12.75" x14ac:dyDescent="0.2">
      <c r="A52" s="37" t="s">
        <v>15</v>
      </c>
      <c r="B52" s="92" t="s">
        <v>84</v>
      </c>
      <c r="C52" s="7">
        <v>10</v>
      </c>
      <c r="D52" s="7" t="s">
        <v>11</v>
      </c>
      <c r="E52" s="8">
        <v>10</v>
      </c>
      <c r="F52" s="7">
        <v>10</v>
      </c>
      <c r="G52" s="7" t="s">
        <v>11</v>
      </c>
      <c r="H52" s="8">
        <v>10</v>
      </c>
      <c r="I52" s="7">
        <v>9</v>
      </c>
      <c r="J52" s="7" t="s">
        <v>11</v>
      </c>
      <c r="K52" s="8">
        <v>9</v>
      </c>
      <c r="L52" s="7">
        <v>7</v>
      </c>
      <c r="M52" s="7" t="s">
        <v>11</v>
      </c>
      <c r="N52" s="8">
        <v>7</v>
      </c>
      <c r="O52" s="7">
        <v>8</v>
      </c>
      <c r="P52" s="7" t="s">
        <v>11</v>
      </c>
      <c r="Q52" s="8">
        <v>8</v>
      </c>
      <c r="R52" s="7">
        <f>SUM(C52,F52,I52,L52,O52)</f>
        <v>44</v>
      </c>
      <c r="S52" s="7" t="s">
        <v>11</v>
      </c>
      <c r="T52" s="9">
        <f>SUM(E52,H52,K52,N52,Q52)</f>
        <v>44</v>
      </c>
    </row>
    <row r="53" spans="1:20" ht="12.75" x14ac:dyDescent="0.2">
      <c r="A53" s="37" t="s">
        <v>31</v>
      </c>
      <c r="B53" s="81"/>
      <c r="C53" s="7" t="s">
        <v>14</v>
      </c>
      <c r="D53" s="87">
        <f>E52/C52*100</f>
        <v>100</v>
      </c>
      <c r="E53" s="69"/>
      <c r="F53" s="7" t="s">
        <v>14</v>
      </c>
      <c r="G53" s="87">
        <f>H52/F52*100</f>
        <v>100</v>
      </c>
      <c r="H53" s="69"/>
      <c r="I53" s="7" t="s">
        <v>14</v>
      </c>
      <c r="J53" s="87">
        <f>K52/I52*100</f>
        <v>100</v>
      </c>
      <c r="K53" s="69"/>
      <c r="L53" s="7" t="s">
        <v>14</v>
      </c>
      <c r="M53" s="87">
        <f>N52/L52*100</f>
        <v>100</v>
      </c>
      <c r="N53" s="69"/>
      <c r="O53" s="7" t="s">
        <v>14</v>
      </c>
      <c r="P53" s="87">
        <f>Q52/O52*100</f>
        <v>100</v>
      </c>
      <c r="Q53" s="69"/>
      <c r="R53" s="7" t="s">
        <v>14</v>
      </c>
      <c r="S53" s="87">
        <f>T52/R52*100</f>
        <v>100</v>
      </c>
      <c r="T53" s="83"/>
    </row>
    <row r="54" spans="1:20" ht="12.75" x14ac:dyDescent="0.2">
      <c r="A54" s="13" t="s">
        <v>16</v>
      </c>
      <c r="B54" s="125" t="s">
        <v>85</v>
      </c>
      <c r="C54" s="43">
        <v>10</v>
      </c>
      <c r="D54" s="43" t="s">
        <v>11</v>
      </c>
      <c r="E54" s="8">
        <v>10</v>
      </c>
      <c r="F54" s="43">
        <v>10</v>
      </c>
      <c r="G54" s="43" t="s">
        <v>11</v>
      </c>
      <c r="H54" s="8">
        <v>10</v>
      </c>
      <c r="I54" s="43">
        <v>9</v>
      </c>
      <c r="J54" s="43" t="s">
        <v>11</v>
      </c>
      <c r="K54" s="8">
        <v>9</v>
      </c>
      <c r="L54" s="43">
        <v>7</v>
      </c>
      <c r="M54" s="43" t="s">
        <v>11</v>
      </c>
      <c r="N54" s="8">
        <v>7</v>
      </c>
      <c r="O54" s="43">
        <v>8</v>
      </c>
      <c r="P54" s="43" t="s">
        <v>11</v>
      </c>
      <c r="Q54" s="8">
        <v>8</v>
      </c>
      <c r="R54" s="43">
        <f>SUM(C54,F54,I54,L54,O54)</f>
        <v>44</v>
      </c>
      <c r="S54" s="43" t="s">
        <v>11</v>
      </c>
      <c r="T54" s="44">
        <f>SUM(E54,H54,K54,N54,Q54)</f>
        <v>44</v>
      </c>
    </row>
    <row r="55" spans="1:20" ht="12.75" x14ac:dyDescent="0.2">
      <c r="A55" s="13" t="s">
        <v>31</v>
      </c>
      <c r="B55" s="81"/>
      <c r="C55" s="43" t="s">
        <v>14</v>
      </c>
      <c r="D55" s="124">
        <f>E54/C54*100</f>
        <v>100</v>
      </c>
      <c r="E55" s="69"/>
      <c r="F55" s="43" t="s">
        <v>14</v>
      </c>
      <c r="G55" s="124">
        <f>H54/F54*100</f>
        <v>100</v>
      </c>
      <c r="H55" s="69"/>
      <c r="I55" s="43" t="s">
        <v>14</v>
      </c>
      <c r="J55" s="124">
        <f>K54/I54*100</f>
        <v>100</v>
      </c>
      <c r="K55" s="69"/>
      <c r="L55" s="43" t="s">
        <v>14</v>
      </c>
      <c r="M55" s="124">
        <f>N54/L54*100</f>
        <v>100</v>
      </c>
      <c r="N55" s="69"/>
      <c r="O55" s="43" t="s">
        <v>14</v>
      </c>
      <c r="P55" s="124">
        <f>Q54/O54*100</f>
        <v>100</v>
      </c>
      <c r="Q55" s="69"/>
      <c r="R55" s="43" t="s">
        <v>14</v>
      </c>
      <c r="S55" s="124">
        <f>T54/R54*100</f>
        <v>100</v>
      </c>
      <c r="T55" s="83"/>
    </row>
    <row r="56" spans="1:20" ht="12.75" x14ac:dyDescent="0.2">
      <c r="A56" s="37" t="s">
        <v>17</v>
      </c>
      <c r="B56" s="92" t="s">
        <v>86</v>
      </c>
      <c r="C56" s="7">
        <v>10</v>
      </c>
      <c r="D56" s="7" t="s">
        <v>11</v>
      </c>
      <c r="E56" s="8">
        <v>10</v>
      </c>
      <c r="F56" s="7">
        <v>10</v>
      </c>
      <c r="G56" s="7" t="s">
        <v>11</v>
      </c>
      <c r="H56" s="8">
        <v>10</v>
      </c>
      <c r="I56" s="7">
        <v>9</v>
      </c>
      <c r="J56" s="7" t="s">
        <v>11</v>
      </c>
      <c r="K56" s="8">
        <v>8</v>
      </c>
      <c r="L56" s="7">
        <v>7</v>
      </c>
      <c r="M56" s="7" t="s">
        <v>11</v>
      </c>
      <c r="N56" s="8">
        <v>7</v>
      </c>
      <c r="O56" s="7">
        <v>8</v>
      </c>
      <c r="P56" s="7" t="s">
        <v>11</v>
      </c>
      <c r="Q56" s="8">
        <v>8</v>
      </c>
      <c r="R56" s="7">
        <f>SUM(C56,F56,I56,L56,O56)</f>
        <v>44</v>
      </c>
      <c r="S56" s="7" t="s">
        <v>11</v>
      </c>
      <c r="T56" s="9">
        <f>SUM(E56,H56,K56,N56,Q56)</f>
        <v>43</v>
      </c>
    </row>
    <row r="57" spans="1:20" ht="12.75" x14ac:dyDescent="0.2">
      <c r="A57" s="37" t="s">
        <v>31</v>
      </c>
      <c r="B57" s="81"/>
      <c r="C57" s="7" t="s">
        <v>14</v>
      </c>
      <c r="D57" s="87">
        <f>E56/C56*100</f>
        <v>100</v>
      </c>
      <c r="E57" s="69"/>
      <c r="F57" s="7" t="s">
        <v>14</v>
      </c>
      <c r="G57" s="87">
        <f>H56/F56*100</f>
        <v>100</v>
      </c>
      <c r="H57" s="69"/>
      <c r="I57" s="7" t="s">
        <v>14</v>
      </c>
      <c r="J57" s="87">
        <f>K56/I56*100</f>
        <v>88.888888888888886</v>
      </c>
      <c r="K57" s="69"/>
      <c r="L57" s="7" t="s">
        <v>14</v>
      </c>
      <c r="M57" s="87">
        <f>N56/L56*100</f>
        <v>100</v>
      </c>
      <c r="N57" s="69"/>
      <c r="O57" s="7" t="s">
        <v>14</v>
      </c>
      <c r="P57" s="87">
        <f>Q56/O56*100</f>
        <v>100</v>
      </c>
      <c r="Q57" s="69"/>
      <c r="R57" s="7" t="s">
        <v>14</v>
      </c>
      <c r="S57" s="87">
        <f>T56/R56*100</f>
        <v>97.727272727272734</v>
      </c>
      <c r="T57" s="83"/>
    </row>
    <row r="58" spans="1:20" ht="12.75" x14ac:dyDescent="0.2">
      <c r="A58" s="13" t="s">
        <v>18</v>
      </c>
      <c r="B58" s="125" t="s">
        <v>87</v>
      </c>
      <c r="C58" s="43">
        <v>10</v>
      </c>
      <c r="D58" s="43" t="s">
        <v>11</v>
      </c>
      <c r="E58" s="8">
        <v>10</v>
      </c>
      <c r="F58" s="43">
        <v>10</v>
      </c>
      <c r="G58" s="43" t="s">
        <v>11</v>
      </c>
      <c r="H58" s="8">
        <v>10</v>
      </c>
      <c r="I58" s="43">
        <v>9</v>
      </c>
      <c r="J58" s="43" t="s">
        <v>11</v>
      </c>
      <c r="K58" s="8">
        <v>8</v>
      </c>
      <c r="L58" s="43">
        <v>7</v>
      </c>
      <c r="M58" s="43" t="s">
        <v>11</v>
      </c>
      <c r="N58" s="8">
        <v>7</v>
      </c>
      <c r="O58" s="43">
        <v>8</v>
      </c>
      <c r="P58" s="43" t="s">
        <v>11</v>
      </c>
      <c r="Q58" s="8">
        <v>8</v>
      </c>
      <c r="R58" s="43">
        <f>SUM(C58,F58,I58,L58,O58)</f>
        <v>44</v>
      </c>
      <c r="S58" s="43" t="s">
        <v>11</v>
      </c>
      <c r="T58" s="44">
        <f>SUM(E58,H58,K58,N58,Q58)</f>
        <v>43</v>
      </c>
    </row>
    <row r="59" spans="1:20" ht="12.75" x14ac:dyDescent="0.2">
      <c r="A59" s="13" t="s">
        <v>31</v>
      </c>
      <c r="B59" s="81"/>
      <c r="C59" s="43" t="s">
        <v>14</v>
      </c>
      <c r="D59" s="124">
        <f>E58/C58*100</f>
        <v>100</v>
      </c>
      <c r="E59" s="69"/>
      <c r="F59" s="43" t="s">
        <v>14</v>
      </c>
      <c r="G59" s="124">
        <f>H58/F58*100</f>
        <v>100</v>
      </c>
      <c r="H59" s="69"/>
      <c r="I59" s="43" t="s">
        <v>14</v>
      </c>
      <c r="J59" s="124">
        <f>K58/I58*100</f>
        <v>88.888888888888886</v>
      </c>
      <c r="K59" s="69"/>
      <c r="L59" s="43" t="s">
        <v>14</v>
      </c>
      <c r="M59" s="124">
        <f>N58/L58*100</f>
        <v>100</v>
      </c>
      <c r="N59" s="69"/>
      <c r="O59" s="43" t="s">
        <v>14</v>
      </c>
      <c r="P59" s="124">
        <f>Q58/O58*100</f>
        <v>100</v>
      </c>
      <c r="Q59" s="69"/>
      <c r="R59" s="43" t="s">
        <v>14</v>
      </c>
      <c r="S59" s="124">
        <f>T58/R58*100</f>
        <v>97.727272727272734</v>
      </c>
      <c r="T59" s="83"/>
    </row>
    <row r="60" spans="1:20" ht="12.75" x14ac:dyDescent="0.2">
      <c r="A60" s="37" t="s">
        <v>19</v>
      </c>
      <c r="B60" s="92" t="s">
        <v>88</v>
      </c>
      <c r="C60" s="7">
        <v>10</v>
      </c>
      <c r="D60" s="7" t="s">
        <v>11</v>
      </c>
      <c r="E60" s="8">
        <v>10</v>
      </c>
      <c r="F60" s="7">
        <v>10</v>
      </c>
      <c r="G60" s="7" t="s">
        <v>11</v>
      </c>
      <c r="H60" s="8">
        <v>10</v>
      </c>
      <c r="I60" s="7">
        <v>9</v>
      </c>
      <c r="J60" s="7" t="s">
        <v>11</v>
      </c>
      <c r="K60" s="8">
        <v>8</v>
      </c>
      <c r="L60" s="7">
        <v>7</v>
      </c>
      <c r="M60" s="7" t="s">
        <v>11</v>
      </c>
      <c r="N60" s="8">
        <v>7</v>
      </c>
      <c r="O60" s="7">
        <v>8</v>
      </c>
      <c r="P60" s="7" t="s">
        <v>11</v>
      </c>
      <c r="Q60" s="8">
        <v>8</v>
      </c>
      <c r="R60" s="7">
        <f>SUM(C60,F60,I60,L60,O60)</f>
        <v>44</v>
      </c>
      <c r="S60" s="7" t="s">
        <v>11</v>
      </c>
      <c r="T60" s="9">
        <f>SUM(E60,H60,K60,N60,Q60)</f>
        <v>43</v>
      </c>
    </row>
    <row r="61" spans="1:20" ht="12.75" x14ac:dyDescent="0.2">
      <c r="A61" s="37" t="s">
        <v>31</v>
      </c>
      <c r="B61" s="81"/>
      <c r="C61" s="7" t="s">
        <v>14</v>
      </c>
      <c r="D61" s="87">
        <f>E60/C60*100</f>
        <v>100</v>
      </c>
      <c r="E61" s="69"/>
      <c r="F61" s="7" t="s">
        <v>14</v>
      </c>
      <c r="G61" s="87">
        <f>H60/F60*100</f>
        <v>100</v>
      </c>
      <c r="H61" s="69"/>
      <c r="I61" s="7" t="s">
        <v>14</v>
      </c>
      <c r="J61" s="87">
        <f>K60/I60*100</f>
        <v>88.888888888888886</v>
      </c>
      <c r="K61" s="69"/>
      <c r="L61" s="7" t="s">
        <v>14</v>
      </c>
      <c r="M61" s="87">
        <f>N60/L60*100</f>
        <v>100</v>
      </c>
      <c r="N61" s="69"/>
      <c r="O61" s="7" t="s">
        <v>14</v>
      </c>
      <c r="P61" s="87">
        <f>Q60/O60*100</f>
        <v>100</v>
      </c>
      <c r="Q61" s="69"/>
      <c r="R61" s="7" t="s">
        <v>14</v>
      </c>
      <c r="S61" s="87">
        <f>T60/R60*100</f>
        <v>97.727272727272734</v>
      </c>
      <c r="T61" s="83"/>
    </row>
    <row r="62" spans="1:20" ht="12.75" x14ac:dyDescent="0.2">
      <c r="A62" s="106" t="s">
        <v>30</v>
      </c>
      <c r="B62" s="85"/>
      <c r="C62" s="14">
        <f>SUM(C64,C66,C68,C70,C72,C74,C76,C78,C80,C82,C84,C86,C88)</f>
        <v>201</v>
      </c>
      <c r="D62" s="14" t="s">
        <v>11</v>
      </c>
      <c r="E62" s="14">
        <f t="shared" ref="E62:F62" si="14">SUM(E64,E66,E68,E70,E72,E74,E76,E78,E80,E82,E84,E86,E88)</f>
        <v>199</v>
      </c>
      <c r="F62" s="14">
        <f t="shared" si="14"/>
        <v>208</v>
      </c>
      <c r="G62" s="14" t="s">
        <v>11</v>
      </c>
      <c r="H62" s="14">
        <f t="shared" ref="H62:I62" si="15">SUM(H64,H66,H68,H70,H72,H74,H76,H78,H80,H82,H84,H86,H88)</f>
        <v>207</v>
      </c>
      <c r="I62" s="14">
        <f t="shared" si="15"/>
        <v>159</v>
      </c>
      <c r="J62" s="14" t="s">
        <v>11</v>
      </c>
      <c r="K62" s="14">
        <f t="shared" ref="K62:L62" si="16">SUM(K64,K66,K68,K70,K72,K74,K76,K78,K80,K82,K84,K86,K88)</f>
        <v>148</v>
      </c>
      <c r="L62" s="14">
        <f t="shared" si="16"/>
        <v>131</v>
      </c>
      <c r="M62" s="14" t="s">
        <v>11</v>
      </c>
      <c r="N62" s="14">
        <f t="shared" ref="N62:O62" si="17">SUM(N64,N66,N68,N70,N72,N74,N76,N78,N80,N82,N84,N86,N88)</f>
        <v>130</v>
      </c>
      <c r="O62" s="14">
        <f t="shared" si="17"/>
        <v>134</v>
      </c>
      <c r="P62" s="14" t="s">
        <v>11</v>
      </c>
      <c r="Q62" s="14">
        <f>SUM(Q64,Q66,Q68,Q70,Q72,Q74,Q76,Q78,Q80,Q82,Q84,Q86,Q88)</f>
        <v>133</v>
      </c>
      <c r="R62" s="14">
        <f>SUM(C62,F62,I62,L62,O62)</f>
        <v>833</v>
      </c>
      <c r="S62" s="14" t="s">
        <v>11</v>
      </c>
      <c r="T62" s="15">
        <f>SUM(E62,H62,K62,N62,Q62)</f>
        <v>817</v>
      </c>
    </row>
    <row r="63" spans="1:20" ht="12.75" x14ac:dyDescent="0.2">
      <c r="A63" s="86"/>
      <c r="B63" s="66"/>
      <c r="C63" s="16" t="s">
        <v>14</v>
      </c>
      <c r="D63" s="105">
        <f>E62/C62*100</f>
        <v>99.00497512437812</v>
      </c>
      <c r="E63" s="69"/>
      <c r="F63" s="16" t="s">
        <v>14</v>
      </c>
      <c r="G63" s="105">
        <f>H62/F62*100</f>
        <v>99.519230769230774</v>
      </c>
      <c r="H63" s="69"/>
      <c r="I63" s="16" t="s">
        <v>14</v>
      </c>
      <c r="J63" s="105">
        <f>K62/I62*100</f>
        <v>93.081761006289312</v>
      </c>
      <c r="K63" s="69"/>
      <c r="L63" s="16" t="s">
        <v>14</v>
      </c>
      <c r="M63" s="105">
        <f>N62/L62*100</f>
        <v>99.236641221374043</v>
      </c>
      <c r="N63" s="69"/>
      <c r="O63" s="16" t="s">
        <v>14</v>
      </c>
      <c r="P63" s="105">
        <f>Q62/O62*100</f>
        <v>99.253731343283576</v>
      </c>
      <c r="Q63" s="69"/>
      <c r="R63" s="16" t="s">
        <v>14</v>
      </c>
      <c r="S63" s="105">
        <f>T62/R62*100</f>
        <v>98.07923169267707</v>
      </c>
      <c r="T63" s="83"/>
    </row>
    <row r="64" spans="1:20" ht="12.75" x14ac:dyDescent="0.2">
      <c r="A64" s="37" t="s">
        <v>15</v>
      </c>
      <c r="B64" s="92" t="s">
        <v>89</v>
      </c>
      <c r="C64" s="7">
        <v>17</v>
      </c>
      <c r="D64" s="7" t="s">
        <v>11</v>
      </c>
      <c r="E64" s="8">
        <v>17</v>
      </c>
      <c r="F64" s="7">
        <v>17</v>
      </c>
      <c r="G64" s="7" t="s">
        <v>11</v>
      </c>
      <c r="H64" s="8">
        <v>17</v>
      </c>
      <c r="I64" s="7">
        <v>13</v>
      </c>
      <c r="J64" s="7" t="s">
        <v>11</v>
      </c>
      <c r="K64" s="8">
        <v>13</v>
      </c>
      <c r="L64" s="7">
        <v>11</v>
      </c>
      <c r="M64" s="7" t="s">
        <v>11</v>
      </c>
      <c r="N64" s="8">
        <v>11</v>
      </c>
      <c r="O64" s="7">
        <v>12</v>
      </c>
      <c r="P64" s="7" t="s">
        <v>11</v>
      </c>
      <c r="Q64" s="8">
        <v>12</v>
      </c>
      <c r="R64" s="7">
        <f>SUM(C64,F64,I64,L64,O64)</f>
        <v>70</v>
      </c>
      <c r="S64" s="7" t="s">
        <v>11</v>
      </c>
      <c r="T64" s="9">
        <f>SUM(E64,H64,K64,N64,Q64)</f>
        <v>70</v>
      </c>
    </row>
    <row r="65" spans="1:20" ht="12.75" x14ac:dyDescent="0.2">
      <c r="A65" s="37" t="s">
        <v>31</v>
      </c>
      <c r="B65" s="81"/>
      <c r="C65" s="7" t="s">
        <v>14</v>
      </c>
      <c r="D65" s="87">
        <f>E64/C64*100</f>
        <v>100</v>
      </c>
      <c r="E65" s="69"/>
      <c r="F65" s="7" t="s">
        <v>14</v>
      </c>
      <c r="G65" s="87">
        <f>H64/F64*100</f>
        <v>100</v>
      </c>
      <c r="H65" s="69"/>
      <c r="I65" s="7" t="s">
        <v>14</v>
      </c>
      <c r="J65" s="87">
        <f>K64/I64*100</f>
        <v>100</v>
      </c>
      <c r="K65" s="69"/>
      <c r="L65" s="7" t="s">
        <v>14</v>
      </c>
      <c r="M65" s="87">
        <f>N64/L64*100</f>
        <v>100</v>
      </c>
      <c r="N65" s="69"/>
      <c r="O65" s="7" t="s">
        <v>14</v>
      </c>
      <c r="P65" s="87">
        <f>Q64/O64*100</f>
        <v>100</v>
      </c>
      <c r="Q65" s="69"/>
      <c r="R65" s="7" t="s">
        <v>14</v>
      </c>
      <c r="S65" s="87">
        <f>T64/R64*100</f>
        <v>100</v>
      </c>
      <c r="T65" s="83"/>
    </row>
    <row r="66" spans="1:20" ht="12.75" x14ac:dyDescent="0.2">
      <c r="A66" s="17" t="s">
        <v>16</v>
      </c>
      <c r="B66" s="152" t="s">
        <v>90</v>
      </c>
      <c r="C66" s="45">
        <v>15</v>
      </c>
      <c r="D66" s="45" t="s">
        <v>11</v>
      </c>
      <c r="E66" s="8">
        <v>15</v>
      </c>
      <c r="F66" s="45">
        <v>13</v>
      </c>
      <c r="G66" s="45" t="s">
        <v>11</v>
      </c>
      <c r="H66" s="8">
        <v>13</v>
      </c>
      <c r="I66" s="45">
        <v>10</v>
      </c>
      <c r="J66" s="45" t="s">
        <v>11</v>
      </c>
      <c r="K66" s="8">
        <v>10</v>
      </c>
      <c r="L66" s="45">
        <v>8</v>
      </c>
      <c r="M66" s="45" t="s">
        <v>11</v>
      </c>
      <c r="N66" s="8">
        <v>8</v>
      </c>
      <c r="O66" s="45">
        <v>8</v>
      </c>
      <c r="P66" s="45" t="s">
        <v>11</v>
      </c>
      <c r="Q66" s="8">
        <v>8</v>
      </c>
      <c r="R66" s="45">
        <f>SUM(C66,F66,I66,L66,O66)</f>
        <v>54</v>
      </c>
      <c r="S66" s="45" t="s">
        <v>11</v>
      </c>
      <c r="T66" s="46">
        <f>SUM(E66,H66,K66,N66,Q66)</f>
        <v>54</v>
      </c>
    </row>
    <row r="67" spans="1:20" ht="12.75" x14ac:dyDescent="0.2">
      <c r="A67" s="17" t="s">
        <v>31</v>
      </c>
      <c r="B67" s="81"/>
      <c r="C67" s="45" t="s">
        <v>14</v>
      </c>
      <c r="D67" s="126">
        <f>E66/C66*100</f>
        <v>100</v>
      </c>
      <c r="E67" s="69"/>
      <c r="F67" s="45" t="s">
        <v>14</v>
      </c>
      <c r="G67" s="126">
        <f>H66/F66*100</f>
        <v>100</v>
      </c>
      <c r="H67" s="69"/>
      <c r="I67" s="45" t="s">
        <v>14</v>
      </c>
      <c r="J67" s="126">
        <f>K66/I66*100</f>
        <v>100</v>
      </c>
      <c r="K67" s="69"/>
      <c r="L67" s="45" t="s">
        <v>14</v>
      </c>
      <c r="M67" s="126">
        <f>N66/L66*100</f>
        <v>100</v>
      </c>
      <c r="N67" s="69"/>
      <c r="O67" s="45" t="s">
        <v>14</v>
      </c>
      <c r="P67" s="126">
        <f>Q66/O66*100</f>
        <v>100</v>
      </c>
      <c r="Q67" s="69"/>
      <c r="R67" s="45" t="s">
        <v>14</v>
      </c>
      <c r="S67" s="126">
        <f>T66/R66*100</f>
        <v>100</v>
      </c>
      <c r="T67" s="83"/>
    </row>
    <row r="68" spans="1:20" ht="12.75" x14ac:dyDescent="0.2">
      <c r="A68" s="37" t="s">
        <v>17</v>
      </c>
      <c r="B68" s="92" t="s">
        <v>91</v>
      </c>
      <c r="C68" s="7">
        <v>15</v>
      </c>
      <c r="D68" s="7" t="s">
        <v>11</v>
      </c>
      <c r="E68" s="8">
        <v>15</v>
      </c>
      <c r="F68" s="7">
        <v>16</v>
      </c>
      <c r="G68" s="7" t="s">
        <v>11</v>
      </c>
      <c r="H68" s="8">
        <v>16</v>
      </c>
      <c r="I68" s="7">
        <v>12</v>
      </c>
      <c r="J68" s="7" t="s">
        <v>11</v>
      </c>
      <c r="K68" s="8">
        <v>12</v>
      </c>
      <c r="L68" s="7">
        <v>10</v>
      </c>
      <c r="M68" s="7" t="s">
        <v>11</v>
      </c>
      <c r="N68" s="8">
        <v>10</v>
      </c>
      <c r="O68" s="7">
        <v>10</v>
      </c>
      <c r="P68" s="7" t="s">
        <v>11</v>
      </c>
      <c r="Q68" s="8">
        <v>10</v>
      </c>
      <c r="R68" s="7">
        <f>SUM(C68,F68,I68,L68,O68)</f>
        <v>63</v>
      </c>
      <c r="S68" s="7" t="s">
        <v>11</v>
      </c>
      <c r="T68" s="9">
        <f>SUM(E68,H68,K68,N68,Q68)</f>
        <v>63</v>
      </c>
    </row>
    <row r="69" spans="1:20" ht="12.75" x14ac:dyDescent="0.2">
      <c r="A69" s="37" t="s">
        <v>31</v>
      </c>
      <c r="B69" s="81"/>
      <c r="C69" s="7" t="s">
        <v>14</v>
      </c>
      <c r="D69" s="87">
        <f>E68/C68*100</f>
        <v>100</v>
      </c>
      <c r="E69" s="69"/>
      <c r="F69" s="7" t="s">
        <v>14</v>
      </c>
      <c r="G69" s="87">
        <f>H68/F68*100</f>
        <v>100</v>
      </c>
      <c r="H69" s="69"/>
      <c r="I69" s="7" t="s">
        <v>14</v>
      </c>
      <c r="J69" s="87">
        <f>K68/I68*100</f>
        <v>100</v>
      </c>
      <c r="K69" s="69"/>
      <c r="L69" s="7" t="s">
        <v>14</v>
      </c>
      <c r="M69" s="87">
        <f>N68/L68*100</f>
        <v>100</v>
      </c>
      <c r="N69" s="69"/>
      <c r="O69" s="7" t="s">
        <v>14</v>
      </c>
      <c r="P69" s="87">
        <f>Q68/O68*100</f>
        <v>100</v>
      </c>
      <c r="Q69" s="69"/>
      <c r="R69" s="7" t="s">
        <v>14</v>
      </c>
      <c r="S69" s="87">
        <f>T68/R68*100</f>
        <v>100</v>
      </c>
      <c r="T69" s="83"/>
    </row>
    <row r="70" spans="1:20" ht="12.75" x14ac:dyDescent="0.2">
      <c r="A70" s="17" t="s">
        <v>18</v>
      </c>
      <c r="B70" s="152" t="s">
        <v>92</v>
      </c>
      <c r="C70" s="45">
        <v>15</v>
      </c>
      <c r="D70" s="45" t="s">
        <v>11</v>
      </c>
      <c r="E70" s="8">
        <v>15</v>
      </c>
      <c r="F70" s="45">
        <v>16</v>
      </c>
      <c r="G70" s="45" t="s">
        <v>11</v>
      </c>
      <c r="H70" s="8">
        <v>16</v>
      </c>
      <c r="I70" s="45">
        <v>12</v>
      </c>
      <c r="J70" s="45" t="s">
        <v>11</v>
      </c>
      <c r="K70" s="8">
        <v>12</v>
      </c>
      <c r="L70" s="45">
        <v>10</v>
      </c>
      <c r="M70" s="45" t="s">
        <v>11</v>
      </c>
      <c r="N70" s="8">
        <v>10</v>
      </c>
      <c r="O70" s="45">
        <v>10</v>
      </c>
      <c r="P70" s="45" t="s">
        <v>11</v>
      </c>
      <c r="Q70" s="8">
        <v>10</v>
      </c>
      <c r="R70" s="45">
        <f>SUM(C70,F70,I70,L70,O70)</f>
        <v>63</v>
      </c>
      <c r="S70" s="45" t="s">
        <v>11</v>
      </c>
      <c r="T70" s="46">
        <f>SUM(E70,H70,K70,N70,Q70)</f>
        <v>63</v>
      </c>
    </row>
    <row r="71" spans="1:20" ht="12.75" x14ac:dyDescent="0.2">
      <c r="A71" s="17" t="s">
        <v>31</v>
      </c>
      <c r="B71" s="81"/>
      <c r="C71" s="45" t="s">
        <v>14</v>
      </c>
      <c r="D71" s="126">
        <f>E70/C70*100</f>
        <v>100</v>
      </c>
      <c r="E71" s="69"/>
      <c r="F71" s="45" t="s">
        <v>14</v>
      </c>
      <c r="G71" s="126">
        <f>H70/F70*100</f>
        <v>100</v>
      </c>
      <c r="H71" s="69"/>
      <c r="I71" s="45" t="s">
        <v>14</v>
      </c>
      <c r="J71" s="126">
        <f>K70/I70*100</f>
        <v>100</v>
      </c>
      <c r="K71" s="69"/>
      <c r="L71" s="45" t="s">
        <v>14</v>
      </c>
      <c r="M71" s="126">
        <f>N70/L70*100</f>
        <v>100</v>
      </c>
      <c r="N71" s="69"/>
      <c r="O71" s="45" t="s">
        <v>14</v>
      </c>
      <c r="P71" s="126">
        <f>Q70/O70*100</f>
        <v>100</v>
      </c>
      <c r="Q71" s="69"/>
      <c r="R71" s="45" t="s">
        <v>14</v>
      </c>
      <c r="S71" s="126">
        <f>T70/R70*100</f>
        <v>100</v>
      </c>
      <c r="T71" s="83"/>
    </row>
    <row r="72" spans="1:20" ht="12.75" x14ac:dyDescent="0.2">
      <c r="A72" s="37" t="s">
        <v>19</v>
      </c>
      <c r="B72" s="92" t="s">
        <v>93</v>
      </c>
      <c r="C72" s="7">
        <v>15</v>
      </c>
      <c r="D72" s="7" t="s">
        <v>11</v>
      </c>
      <c r="E72" s="8">
        <v>15</v>
      </c>
      <c r="F72" s="7">
        <v>16</v>
      </c>
      <c r="G72" s="7" t="s">
        <v>11</v>
      </c>
      <c r="H72" s="8">
        <v>16</v>
      </c>
      <c r="I72" s="7">
        <v>12</v>
      </c>
      <c r="J72" s="7" t="s">
        <v>11</v>
      </c>
      <c r="K72" s="8">
        <v>11</v>
      </c>
      <c r="L72" s="7">
        <v>10</v>
      </c>
      <c r="M72" s="7" t="s">
        <v>11</v>
      </c>
      <c r="N72" s="8">
        <v>10</v>
      </c>
      <c r="O72" s="7">
        <v>10</v>
      </c>
      <c r="P72" s="7" t="s">
        <v>11</v>
      </c>
      <c r="Q72" s="8">
        <v>10</v>
      </c>
      <c r="R72" s="7">
        <f>SUM(C72,F72,I72,L72,O72)</f>
        <v>63</v>
      </c>
      <c r="S72" s="7" t="s">
        <v>11</v>
      </c>
      <c r="T72" s="9">
        <f>SUM(E72,H72,K72,N72,Q72)</f>
        <v>62</v>
      </c>
    </row>
    <row r="73" spans="1:20" ht="12.75" x14ac:dyDescent="0.2">
      <c r="A73" s="37" t="s">
        <v>31</v>
      </c>
      <c r="B73" s="81"/>
      <c r="C73" s="7" t="s">
        <v>14</v>
      </c>
      <c r="D73" s="87">
        <f>E72/C72*100</f>
        <v>100</v>
      </c>
      <c r="E73" s="69"/>
      <c r="F73" s="7" t="s">
        <v>14</v>
      </c>
      <c r="G73" s="87">
        <f>H72/F72*100</f>
        <v>100</v>
      </c>
      <c r="H73" s="69"/>
      <c r="I73" s="7" t="s">
        <v>14</v>
      </c>
      <c r="J73" s="87">
        <f>K72/I72*100</f>
        <v>91.666666666666657</v>
      </c>
      <c r="K73" s="69"/>
      <c r="L73" s="7" t="s">
        <v>14</v>
      </c>
      <c r="M73" s="87">
        <f>N72/L72*100</f>
        <v>100</v>
      </c>
      <c r="N73" s="69"/>
      <c r="O73" s="7" t="s">
        <v>14</v>
      </c>
      <c r="P73" s="87">
        <f>Q72/O72*100</f>
        <v>100</v>
      </c>
      <c r="Q73" s="69"/>
      <c r="R73" s="7" t="s">
        <v>14</v>
      </c>
      <c r="S73" s="87">
        <f>T72/R72*100</f>
        <v>98.412698412698404</v>
      </c>
      <c r="T73" s="83"/>
    </row>
    <row r="74" spans="1:20" ht="12.75" x14ac:dyDescent="0.2">
      <c r="A74" s="17" t="s">
        <v>20</v>
      </c>
      <c r="B74" s="152" t="s">
        <v>94</v>
      </c>
      <c r="C74" s="45">
        <v>15</v>
      </c>
      <c r="D74" s="45" t="s">
        <v>11</v>
      </c>
      <c r="E74" s="8">
        <v>14</v>
      </c>
      <c r="F74" s="45">
        <v>16</v>
      </c>
      <c r="G74" s="45" t="s">
        <v>11</v>
      </c>
      <c r="H74" s="8">
        <v>15</v>
      </c>
      <c r="I74" s="45">
        <v>14</v>
      </c>
      <c r="J74" s="45" t="s">
        <v>11</v>
      </c>
      <c r="K74" s="8">
        <v>11</v>
      </c>
      <c r="L74" s="45">
        <v>10</v>
      </c>
      <c r="M74" s="45" t="s">
        <v>11</v>
      </c>
      <c r="N74" s="8">
        <v>10</v>
      </c>
      <c r="O74" s="45">
        <v>10</v>
      </c>
      <c r="P74" s="45" t="s">
        <v>11</v>
      </c>
      <c r="Q74" s="8">
        <v>10</v>
      </c>
      <c r="R74" s="45">
        <f>SUM(C74,F74,I74,L74,O74)</f>
        <v>65</v>
      </c>
      <c r="S74" s="45" t="s">
        <v>11</v>
      </c>
      <c r="T74" s="46">
        <f>SUM(E74,H74,K74,N74,Q74)</f>
        <v>60</v>
      </c>
    </row>
    <row r="75" spans="1:20" ht="12.75" x14ac:dyDescent="0.2">
      <c r="A75" s="17" t="s">
        <v>31</v>
      </c>
      <c r="B75" s="81"/>
      <c r="C75" s="45" t="s">
        <v>14</v>
      </c>
      <c r="D75" s="126">
        <f>E74/C74*100</f>
        <v>93.333333333333329</v>
      </c>
      <c r="E75" s="69"/>
      <c r="F75" s="45" t="s">
        <v>14</v>
      </c>
      <c r="G75" s="126">
        <f>H74/F74*100</f>
        <v>93.75</v>
      </c>
      <c r="H75" s="69"/>
      <c r="I75" s="45" t="s">
        <v>14</v>
      </c>
      <c r="J75" s="126">
        <f>K74/I74*100</f>
        <v>78.571428571428569</v>
      </c>
      <c r="K75" s="69"/>
      <c r="L75" s="45" t="s">
        <v>14</v>
      </c>
      <c r="M75" s="126">
        <f>N74/L74*100</f>
        <v>100</v>
      </c>
      <c r="N75" s="69"/>
      <c r="O75" s="45" t="s">
        <v>14</v>
      </c>
      <c r="P75" s="126">
        <f>Q74/O74*100</f>
        <v>100</v>
      </c>
      <c r="Q75" s="69"/>
      <c r="R75" s="45" t="s">
        <v>14</v>
      </c>
      <c r="S75" s="126">
        <f>T74/R74*100</f>
        <v>92.307692307692307</v>
      </c>
      <c r="T75" s="83"/>
    </row>
    <row r="76" spans="1:20" ht="12.75" x14ac:dyDescent="0.2">
      <c r="A76" s="37" t="s">
        <v>21</v>
      </c>
      <c r="B76" s="156" t="s">
        <v>95</v>
      </c>
      <c r="C76" s="7">
        <v>17</v>
      </c>
      <c r="D76" s="7" t="s">
        <v>11</v>
      </c>
      <c r="E76" s="8">
        <v>17</v>
      </c>
      <c r="F76" s="7">
        <v>17</v>
      </c>
      <c r="G76" s="7" t="s">
        <v>11</v>
      </c>
      <c r="H76" s="8">
        <v>17</v>
      </c>
      <c r="I76" s="7">
        <v>13</v>
      </c>
      <c r="J76" s="7" t="s">
        <v>11</v>
      </c>
      <c r="K76" s="8">
        <v>13</v>
      </c>
      <c r="L76" s="7">
        <v>11</v>
      </c>
      <c r="M76" s="7" t="s">
        <v>11</v>
      </c>
      <c r="N76" s="8">
        <v>11</v>
      </c>
      <c r="O76" s="7">
        <v>12</v>
      </c>
      <c r="P76" s="7" t="s">
        <v>11</v>
      </c>
      <c r="Q76" s="8">
        <v>12</v>
      </c>
      <c r="R76" s="7">
        <f>SUM(C76,F76,I76,L76,O76)</f>
        <v>70</v>
      </c>
      <c r="S76" s="7" t="s">
        <v>11</v>
      </c>
      <c r="T76" s="9">
        <f>SUM(E76,H76,K76,N76,Q76)</f>
        <v>70</v>
      </c>
    </row>
    <row r="77" spans="1:20" ht="12.75" x14ac:dyDescent="0.2">
      <c r="A77" s="37" t="s">
        <v>31</v>
      </c>
      <c r="B77" s="81"/>
      <c r="C77" s="7" t="s">
        <v>14</v>
      </c>
      <c r="D77" s="87">
        <f>E76/C76*100</f>
        <v>100</v>
      </c>
      <c r="E77" s="69"/>
      <c r="F77" s="7" t="s">
        <v>14</v>
      </c>
      <c r="G77" s="87">
        <f>H76/F76*100</f>
        <v>100</v>
      </c>
      <c r="H77" s="69"/>
      <c r="I77" s="7" t="s">
        <v>14</v>
      </c>
      <c r="J77" s="87">
        <f>K76/I76*100</f>
        <v>100</v>
      </c>
      <c r="K77" s="69"/>
      <c r="L77" s="7" t="s">
        <v>14</v>
      </c>
      <c r="M77" s="87">
        <f>N76/L76*100</f>
        <v>100</v>
      </c>
      <c r="N77" s="69"/>
      <c r="O77" s="7" t="s">
        <v>14</v>
      </c>
      <c r="P77" s="87">
        <f>Q76/O76*100</f>
        <v>100</v>
      </c>
      <c r="Q77" s="69"/>
      <c r="R77" s="7" t="s">
        <v>14</v>
      </c>
      <c r="S77" s="87">
        <f>T76/R76*100</f>
        <v>100</v>
      </c>
      <c r="T77" s="83"/>
    </row>
    <row r="78" spans="1:20" ht="12.75" x14ac:dyDescent="0.2">
      <c r="A78" s="17" t="s">
        <v>22</v>
      </c>
      <c r="B78" s="155" t="s">
        <v>96</v>
      </c>
      <c r="C78" s="45">
        <v>15</v>
      </c>
      <c r="D78" s="45" t="s">
        <v>11</v>
      </c>
      <c r="E78" s="8">
        <v>15</v>
      </c>
      <c r="F78" s="45">
        <v>16</v>
      </c>
      <c r="G78" s="45" t="s">
        <v>11</v>
      </c>
      <c r="H78" s="8">
        <v>16</v>
      </c>
      <c r="I78" s="45">
        <v>12</v>
      </c>
      <c r="J78" s="45" t="s">
        <v>11</v>
      </c>
      <c r="K78" s="8">
        <v>10</v>
      </c>
      <c r="L78" s="45">
        <v>10</v>
      </c>
      <c r="M78" s="45" t="s">
        <v>11</v>
      </c>
      <c r="N78" s="8">
        <v>9</v>
      </c>
      <c r="O78" s="45">
        <v>10</v>
      </c>
      <c r="P78" s="45" t="s">
        <v>11</v>
      </c>
      <c r="Q78" s="8">
        <v>10</v>
      </c>
      <c r="R78" s="45">
        <f>SUM(C78,F78,I78,L78,O78)</f>
        <v>63</v>
      </c>
      <c r="S78" s="45" t="s">
        <v>11</v>
      </c>
      <c r="T78" s="46">
        <f>SUM(E78,H78,K78,N78,Q78)</f>
        <v>60</v>
      </c>
    </row>
    <row r="79" spans="1:20" ht="12.75" x14ac:dyDescent="0.2">
      <c r="A79" s="17" t="s">
        <v>31</v>
      </c>
      <c r="B79" s="81"/>
      <c r="C79" s="45" t="s">
        <v>14</v>
      </c>
      <c r="D79" s="126">
        <f>E78/C78*100</f>
        <v>100</v>
      </c>
      <c r="E79" s="69"/>
      <c r="F79" s="45" t="s">
        <v>14</v>
      </c>
      <c r="G79" s="126">
        <f>H78/F78*100</f>
        <v>100</v>
      </c>
      <c r="H79" s="69"/>
      <c r="I79" s="45" t="s">
        <v>14</v>
      </c>
      <c r="J79" s="126">
        <f>K78/I78*100</f>
        <v>83.333333333333343</v>
      </c>
      <c r="K79" s="69"/>
      <c r="L79" s="45" t="s">
        <v>14</v>
      </c>
      <c r="M79" s="126">
        <f>N78/L78*100</f>
        <v>90</v>
      </c>
      <c r="N79" s="69"/>
      <c r="O79" s="45" t="s">
        <v>14</v>
      </c>
      <c r="P79" s="126">
        <f>Q78/O78*100</f>
        <v>100</v>
      </c>
      <c r="Q79" s="69"/>
      <c r="R79" s="45" t="s">
        <v>14</v>
      </c>
      <c r="S79" s="126">
        <f>T78/R78*100</f>
        <v>95.238095238095227</v>
      </c>
      <c r="T79" s="83"/>
    </row>
    <row r="80" spans="1:20" ht="12.75" x14ac:dyDescent="0.2">
      <c r="A80" s="37" t="s">
        <v>23</v>
      </c>
      <c r="B80" s="92" t="s">
        <v>97</v>
      </c>
      <c r="C80" s="7">
        <v>15</v>
      </c>
      <c r="D80" s="7" t="s">
        <v>11</v>
      </c>
      <c r="E80" s="8">
        <v>15</v>
      </c>
      <c r="F80" s="7">
        <v>16</v>
      </c>
      <c r="G80" s="7" t="s">
        <v>11</v>
      </c>
      <c r="H80" s="8">
        <v>16</v>
      </c>
      <c r="I80" s="7">
        <v>12</v>
      </c>
      <c r="J80" s="7" t="s">
        <v>11</v>
      </c>
      <c r="K80" s="8">
        <v>11</v>
      </c>
      <c r="L80" s="7">
        <v>10</v>
      </c>
      <c r="M80" s="7" t="s">
        <v>11</v>
      </c>
      <c r="N80" s="8">
        <v>10</v>
      </c>
      <c r="O80" s="7">
        <v>10</v>
      </c>
      <c r="P80" s="7" t="s">
        <v>11</v>
      </c>
      <c r="Q80" s="8">
        <v>10</v>
      </c>
      <c r="R80" s="7">
        <f>SUM(C80,F80,I80,L80,O80)</f>
        <v>63</v>
      </c>
      <c r="S80" s="7" t="s">
        <v>11</v>
      </c>
      <c r="T80" s="9">
        <f>SUM(E80,H80,K80,N80,Q80)</f>
        <v>62</v>
      </c>
    </row>
    <row r="81" spans="1:20" ht="12.75" x14ac:dyDescent="0.2">
      <c r="A81" s="37" t="s">
        <v>31</v>
      </c>
      <c r="B81" s="81"/>
      <c r="C81" s="7" t="s">
        <v>14</v>
      </c>
      <c r="D81" s="87">
        <f>E80/C80*100</f>
        <v>100</v>
      </c>
      <c r="E81" s="69"/>
      <c r="F81" s="7" t="s">
        <v>14</v>
      </c>
      <c r="G81" s="87">
        <f>H80/F80*100</f>
        <v>100</v>
      </c>
      <c r="H81" s="69"/>
      <c r="I81" s="7" t="s">
        <v>14</v>
      </c>
      <c r="J81" s="87">
        <f>K80/I80*100</f>
        <v>91.666666666666657</v>
      </c>
      <c r="K81" s="69"/>
      <c r="L81" s="7" t="s">
        <v>14</v>
      </c>
      <c r="M81" s="87">
        <f>N80/L80*100</f>
        <v>100</v>
      </c>
      <c r="N81" s="69"/>
      <c r="O81" s="7" t="s">
        <v>14</v>
      </c>
      <c r="P81" s="87">
        <f>Q80/O80*100</f>
        <v>100</v>
      </c>
      <c r="Q81" s="69"/>
      <c r="R81" s="7" t="s">
        <v>14</v>
      </c>
      <c r="S81" s="87">
        <f>T80/R80*100</f>
        <v>98.412698412698404</v>
      </c>
      <c r="T81" s="83"/>
    </row>
    <row r="82" spans="1:20" ht="12.75" x14ac:dyDescent="0.2">
      <c r="A82" s="17" t="s">
        <v>24</v>
      </c>
      <c r="B82" s="152" t="s">
        <v>98</v>
      </c>
      <c r="C82" s="7">
        <v>15</v>
      </c>
      <c r="D82" s="7" t="s">
        <v>11</v>
      </c>
      <c r="E82" s="8">
        <v>14</v>
      </c>
      <c r="F82" s="7">
        <v>16</v>
      </c>
      <c r="G82" s="7" t="s">
        <v>11</v>
      </c>
      <c r="H82" s="8">
        <v>16</v>
      </c>
      <c r="I82" s="7">
        <v>12</v>
      </c>
      <c r="J82" s="7" t="s">
        <v>11</v>
      </c>
      <c r="K82" s="8">
        <v>11</v>
      </c>
      <c r="L82" s="7">
        <v>10</v>
      </c>
      <c r="M82" s="7" t="s">
        <v>11</v>
      </c>
      <c r="N82" s="8">
        <v>10</v>
      </c>
      <c r="O82" s="7">
        <v>10</v>
      </c>
      <c r="P82" s="7" t="s">
        <v>11</v>
      </c>
      <c r="Q82" s="8">
        <v>10</v>
      </c>
      <c r="R82" s="7">
        <f>SUM(C82,F82,I82,L82,O82)</f>
        <v>63</v>
      </c>
      <c r="S82" s="7" t="s">
        <v>11</v>
      </c>
      <c r="T82" s="9">
        <f>SUM(E82,H82,K82,N82,Q82)</f>
        <v>61</v>
      </c>
    </row>
    <row r="83" spans="1:20" ht="12.75" x14ac:dyDescent="0.2">
      <c r="A83" s="17" t="s">
        <v>70</v>
      </c>
      <c r="B83" s="81"/>
      <c r="C83" s="7" t="s">
        <v>14</v>
      </c>
      <c r="D83" s="87">
        <f>E82/C82*100</f>
        <v>93.333333333333329</v>
      </c>
      <c r="E83" s="69"/>
      <c r="F83" s="7" t="s">
        <v>14</v>
      </c>
      <c r="G83" s="87">
        <f>H82/F82*100</f>
        <v>100</v>
      </c>
      <c r="H83" s="69"/>
      <c r="I83" s="7" t="s">
        <v>14</v>
      </c>
      <c r="J83" s="87">
        <f>K82/I82*100</f>
        <v>91.666666666666657</v>
      </c>
      <c r="K83" s="69"/>
      <c r="L83" s="7" t="s">
        <v>14</v>
      </c>
      <c r="M83" s="87">
        <f>N82/L82*100</f>
        <v>100</v>
      </c>
      <c r="N83" s="69"/>
      <c r="O83" s="7" t="s">
        <v>14</v>
      </c>
      <c r="P83" s="87">
        <f>Q82/O82*100</f>
        <v>100</v>
      </c>
      <c r="Q83" s="69"/>
      <c r="R83" s="7" t="s">
        <v>14</v>
      </c>
      <c r="S83" s="87">
        <f>T82/R82*100</f>
        <v>96.825396825396822</v>
      </c>
      <c r="T83" s="83"/>
    </row>
    <row r="84" spans="1:20" ht="12.75" x14ac:dyDescent="0.2">
      <c r="A84" s="37" t="s">
        <v>25</v>
      </c>
      <c r="B84" s="92" t="s">
        <v>99</v>
      </c>
      <c r="C84" s="7">
        <v>15</v>
      </c>
      <c r="D84" s="7" t="s">
        <v>11</v>
      </c>
      <c r="E84" s="8">
        <v>15</v>
      </c>
      <c r="F84" s="7">
        <v>16</v>
      </c>
      <c r="G84" s="7" t="s">
        <v>11</v>
      </c>
      <c r="H84" s="8">
        <v>16</v>
      </c>
      <c r="I84" s="7">
        <v>12</v>
      </c>
      <c r="J84" s="7" t="s">
        <v>11</v>
      </c>
      <c r="K84" s="8">
        <v>11</v>
      </c>
      <c r="L84" s="7">
        <v>10</v>
      </c>
      <c r="M84" s="7" t="s">
        <v>11</v>
      </c>
      <c r="N84" s="8">
        <v>10</v>
      </c>
      <c r="O84" s="7">
        <v>10</v>
      </c>
      <c r="P84" s="7" t="s">
        <v>11</v>
      </c>
      <c r="Q84" s="8">
        <v>10</v>
      </c>
      <c r="R84" s="7">
        <f>SUM(C84,F84,I84,L84,O84)</f>
        <v>63</v>
      </c>
      <c r="S84" s="7" t="s">
        <v>11</v>
      </c>
      <c r="T84" s="9">
        <f>SUM(E84,H84,K84,N84,Q84)</f>
        <v>62</v>
      </c>
    </row>
    <row r="85" spans="1:20" ht="12.75" x14ac:dyDescent="0.2">
      <c r="A85" s="37" t="s">
        <v>31</v>
      </c>
      <c r="B85" s="81"/>
      <c r="C85" s="7" t="s">
        <v>14</v>
      </c>
      <c r="D85" s="87">
        <f>E84/C84*100</f>
        <v>100</v>
      </c>
      <c r="E85" s="69"/>
      <c r="F85" s="7" t="s">
        <v>14</v>
      </c>
      <c r="G85" s="87">
        <f>H84/F84*100</f>
        <v>100</v>
      </c>
      <c r="H85" s="69"/>
      <c r="I85" s="7" t="s">
        <v>14</v>
      </c>
      <c r="J85" s="87">
        <f>K84/I84*100</f>
        <v>91.666666666666657</v>
      </c>
      <c r="K85" s="69"/>
      <c r="L85" s="7" t="s">
        <v>14</v>
      </c>
      <c r="M85" s="87">
        <f>N84/L84*100</f>
        <v>100</v>
      </c>
      <c r="N85" s="69"/>
      <c r="O85" s="7" t="s">
        <v>14</v>
      </c>
      <c r="P85" s="87">
        <f>Q84/O84*100</f>
        <v>100</v>
      </c>
      <c r="Q85" s="69"/>
      <c r="R85" s="7" t="s">
        <v>14</v>
      </c>
      <c r="S85" s="87">
        <f>T84/R84*100</f>
        <v>98.412698412698404</v>
      </c>
      <c r="T85" s="83"/>
    </row>
    <row r="86" spans="1:20" ht="12.75" x14ac:dyDescent="0.2">
      <c r="A86" s="17" t="s">
        <v>26</v>
      </c>
      <c r="B86" s="152" t="s">
        <v>100</v>
      </c>
      <c r="C86" s="45">
        <v>15</v>
      </c>
      <c r="D86" s="45" t="s">
        <v>11</v>
      </c>
      <c r="E86" s="8">
        <v>15</v>
      </c>
      <c r="F86" s="45">
        <v>16</v>
      </c>
      <c r="G86" s="45" t="s">
        <v>11</v>
      </c>
      <c r="H86" s="8">
        <v>16</v>
      </c>
      <c r="I86" s="45">
        <v>12</v>
      </c>
      <c r="J86" s="45" t="s">
        <v>11</v>
      </c>
      <c r="K86" s="8">
        <v>11</v>
      </c>
      <c r="L86" s="45">
        <v>10</v>
      </c>
      <c r="M86" s="45" t="s">
        <v>11</v>
      </c>
      <c r="N86" s="8">
        <v>10</v>
      </c>
      <c r="O86" s="45">
        <v>10</v>
      </c>
      <c r="P86" s="45" t="s">
        <v>11</v>
      </c>
      <c r="Q86" s="8">
        <v>10</v>
      </c>
      <c r="R86" s="45">
        <f>SUM(C86,F86,I86,L86,O86)</f>
        <v>63</v>
      </c>
      <c r="S86" s="45" t="s">
        <v>11</v>
      </c>
      <c r="T86" s="46">
        <f>SUM(E86,H86,K86,N86,Q86)</f>
        <v>62</v>
      </c>
    </row>
    <row r="87" spans="1:20" ht="12.75" x14ac:dyDescent="0.2">
      <c r="A87" s="17" t="s">
        <v>31</v>
      </c>
      <c r="B87" s="81"/>
      <c r="C87" s="45" t="s">
        <v>14</v>
      </c>
      <c r="D87" s="126">
        <f>E86/C86*100</f>
        <v>100</v>
      </c>
      <c r="E87" s="69"/>
      <c r="F87" s="45" t="s">
        <v>14</v>
      </c>
      <c r="G87" s="126">
        <f>H86/F86*100</f>
        <v>100</v>
      </c>
      <c r="H87" s="69"/>
      <c r="I87" s="45" t="s">
        <v>14</v>
      </c>
      <c r="J87" s="126">
        <f>K86/I86*100</f>
        <v>91.666666666666657</v>
      </c>
      <c r="K87" s="69"/>
      <c r="L87" s="45" t="s">
        <v>14</v>
      </c>
      <c r="M87" s="126">
        <f>N86/L86*100</f>
        <v>100</v>
      </c>
      <c r="N87" s="69"/>
      <c r="O87" s="45" t="s">
        <v>14</v>
      </c>
      <c r="P87" s="126">
        <f>Q86/O86*100</f>
        <v>100</v>
      </c>
      <c r="Q87" s="69"/>
      <c r="R87" s="45" t="s">
        <v>14</v>
      </c>
      <c r="S87" s="126">
        <f>T86/R86*100</f>
        <v>98.412698412698404</v>
      </c>
      <c r="T87" s="83"/>
    </row>
    <row r="88" spans="1:20" ht="12.75" x14ac:dyDescent="0.2">
      <c r="A88" s="37" t="s">
        <v>27</v>
      </c>
      <c r="B88" s="92" t="s">
        <v>101</v>
      </c>
      <c r="C88" s="7">
        <v>17</v>
      </c>
      <c r="D88" s="7" t="s">
        <v>11</v>
      </c>
      <c r="E88" s="8">
        <v>17</v>
      </c>
      <c r="F88" s="7">
        <v>17</v>
      </c>
      <c r="G88" s="7" t="s">
        <v>11</v>
      </c>
      <c r="H88" s="8">
        <v>17</v>
      </c>
      <c r="I88" s="7">
        <v>13</v>
      </c>
      <c r="J88" s="7" t="s">
        <v>11</v>
      </c>
      <c r="K88" s="8">
        <v>12</v>
      </c>
      <c r="L88" s="7">
        <v>11</v>
      </c>
      <c r="M88" s="7" t="s">
        <v>11</v>
      </c>
      <c r="N88" s="8">
        <v>11</v>
      </c>
      <c r="O88" s="7">
        <v>12</v>
      </c>
      <c r="P88" s="7" t="s">
        <v>11</v>
      </c>
      <c r="Q88" s="8">
        <v>11</v>
      </c>
      <c r="R88" s="7">
        <f>SUM(C88,F88,I88,L88,O88)</f>
        <v>70</v>
      </c>
      <c r="S88" s="7" t="s">
        <v>11</v>
      </c>
      <c r="T88" s="9">
        <f>SUM(E88,H88,K88,N88,Q88)</f>
        <v>68</v>
      </c>
    </row>
    <row r="89" spans="1:20" ht="12.75" x14ac:dyDescent="0.2">
      <c r="A89" s="37" t="s">
        <v>31</v>
      </c>
      <c r="B89" s="81"/>
      <c r="C89" s="7" t="s">
        <v>14</v>
      </c>
      <c r="D89" s="87">
        <f>E88/C88*100</f>
        <v>100</v>
      </c>
      <c r="E89" s="69"/>
      <c r="F89" s="7" t="s">
        <v>14</v>
      </c>
      <c r="G89" s="87">
        <f>H88/F88*100</f>
        <v>100</v>
      </c>
      <c r="H89" s="69"/>
      <c r="I89" s="7" t="s">
        <v>14</v>
      </c>
      <c r="J89" s="87">
        <f>K88/I88*100</f>
        <v>92.307692307692307</v>
      </c>
      <c r="K89" s="69"/>
      <c r="L89" s="7" t="s">
        <v>14</v>
      </c>
      <c r="M89" s="87">
        <f>N88/L88*100</f>
        <v>100</v>
      </c>
      <c r="N89" s="69"/>
      <c r="O89" s="7" t="s">
        <v>14</v>
      </c>
      <c r="P89" s="87">
        <f>Q88/O88*100</f>
        <v>91.666666666666657</v>
      </c>
      <c r="Q89" s="69"/>
      <c r="R89" s="7" t="s">
        <v>14</v>
      </c>
      <c r="S89" s="87">
        <f>T88/R88*100</f>
        <v>97.142857142857139</v>
      </c>
      <c r="T89" s="83"/>
    </row>
    <row r="90" spans="1:20" ht="12.75" x14ac:dyDescent="0.2">
      <c r="A90" s="84" t="s">
        <v>102</v>
      </c>
      <c r="B90" s="85"/>
      <c r="C90" s="18">
        <f>SUM(C92,)</f>
        <v>12</v>
      </c>
      <c r="D90" s="18" t="s">
        <v>11</v>
      </c>
      <c r="E90" s="18">
        <f t="shared" ref="E90:F90" si="18">SUM(E92)</f>
        <v>12</v>
      </c>
      <c r="F90" s="18">
        <f t="shared" si="18"/>
        <v>14</v>
      </c>
      <c r="G90" s="18" t="s">
        <v>11</v>
      </c>
      <c r="H90" s="18">
        <f t="shared" ref="H90:I90" si="19">SUM(H92)</f>
        <v>14</v>
      </c>
      <c r="I90" s="18">
        <f t="shared" si="19"/>
        <v>11</v>
      </c>
      <c r="J90" s="18" t="s">
        <v>11</v>
      </c>
      <c r="K90" s="18">
        <f t="shared" ref="K90:L90" si="20">SUM(K92)</f>
        <v>11</v>
      </c>
      <c r="L90" s="18">
        <f t="shared" si="20"/>
        <v>7</v>
      </c>
      <c r="M90" s="18" t="s">
        <v>11</v>
      </c>
      <c r="N90" s="18">
        <f t="shared" ref="N90:O90" si="21">SUM(N92)</f>
        <v>7</v>
      </c>
      <c r="O90" s="18">
        <f t="shared" si="21"/>
        <v>8</v>
      </c>
      <c r="P90" s="18" t="s">
        <v>11</v>
      </c>
      <c r="Q90" s="18">
        <f>SUM(Q92)</f>
        <v>8</v>
      </c>
      <c r="R90" s="18">
        <f>SUM(C90,F90,I90,L90,O90)</f>
        <v>52</v>
      </c>
      <c r="S90" s="18" t="s">
        <v>11</v>
      </c>
      <c r="T90" s="19">
        <f>SUM(E90,H90,K90,N90,Q90)</f>
        <v>52</v>
      </c>
    </row>
    <row r="91" spans="1:20" ht="12.75" x14ac:dyDescent="0.2">
      <c r="A91" s="86"/>
      <c r="B91" s="66"/>
      <c r="C91" s="10" t="s">
        <v>14</v>
      </c>
      <c r="D91" s="82">
        <f>E90/C90*100</f>
        <v>100</v>
      </c>
      <c r="E91" s="69"/>
      <c r="F91" s="10" t="s">
        <v>14</v>
      </c>
      <c r="G91" s="82">
        <f>H90/F90*100</f>
        <v>100</v>
      </c>
      <c r="H91" s="69"/>
      <c r="I91" s="10" t="s">
        <v>14</v>
      </c>
      <c r="J91" s="82">
        <f>K90/I90*100</f>
        <v>100</v>
      </c>
      <c r="K91" s="69"/>
      <c r="L91" s="10" t="s">
        <v>14</v>
      </c>
      <c r="M91" s="82">
        <f>N90/L90*100</f>
        <v>100</v>
      </c>
      <c r="N91" s="69"/>
      <c r="O91" s="10" t="s">
        <v>14</v>
      </c>
      <c r="P91" s="82">
        <f>Q90/O90*100</f>
        <v>100</v>
      </c>
      <c r="Q91" s="69"/>
      <c r="R91" s="10" t="s">
        <v>14</v>
      </c>
      <c r="S91" s="82">
        <f>T90/R90*100</f>
        <v>100</v>
      </c>
      <c r="T91" s="83"/>
    </row>
    <row r="92" spans="1:20" ht="12.75" x14ac:dyDescent="0.2">
      <c r="A92" s="37" t="s">
        <v>15</v>
      </c>
      <c r="B92" s="80" t="s">
        <v>103</v>
      </c>
      <c r="C92" s="7">
        <v>12</v>
      </c>
      <c r="D92" s="7" t="s">
        <v>11</v>
      </c>
      <c r="E92" s="8">
        <v>12</v>
      </c>
      <c r="F92" s="7">
        <v>14</v>
      </c>
      <c r="G92" s="7" t="s">
        <v>11</v>
      </c>
      <c r="H92" s="8">
        <v>14</v>
      </c>
      <c r="I92" s="7">
        <v>11</v>
      </c>
      <c r="J92" s="7" t="s">
        <v>11</v>
      </c>
      <c r="K92" s="8">
        <v>11</v>
      </c>
      <c r="L92" s="7">
        <v>7</v>
      </c>
      <c r="M92" s="7" t="s">
        <v>11</v>
      </c>
      <c r="N92" s="8">
        <v>7</v>
      </c>
      <c r="O92" s="7">
        <v>8</v>
      </c>
      <c r="P92" s="7" t="s">
        <v>11</v>
      </c>
      <c r="Q92" s="8">
        <v>8</v>
      </c>
      <c r="R92" s="7">
        <f>SUM(C92,F92,I92,L92,O92)</f>
        <v>52</v>
      </c>
      <c r="S92" s="7" t="s">
        <v>11</v>
      </c>
      <c r="T92" s="9">
        <f>SUM(E92,H92,K92,N92,Q92)</f>
        <v>52</v>
      </c>
    </row>
    <row r="93" spans="1:20" ht="12.75" x14ac:dyDescent="0.2">
      <c r="A93" s="37" t="s">
        <v>31</v>
      </c>
      <c r="B93" s="81"/>
      <c r="C93" s="7" t="s">
        <v>14</v>
      </c>
      <c r="D93" s="87">
        <f>E92/C92*100</f>
        <v>100</v>
      </c>
      <c r="E93" s="69"/>
      <c r="F93" s="7" t="s">
        <v>14</v>
      </c>
      <c r="G93" s="87">
        <f>H92/F92*100</f>
        <v>100</v>
      </c>
      <c r="H93" s="69"/>
      <c r="I93" s="7" t="s">
        <v>14</v>
      </c>
      <c r="J93" s="87">
        <f>K92/I92*100</f>
        <v>100</v>
      </c>
      <c r="K93" s="69"/>
      <c r="L93" s="7" t="s">
        <v>14</v>
      </c>
      <c r="M93" s="87">
        <f>N92/L92*100</f>
        <v>100</v>
      </c>
      <c r="N93" s="69"/>
      <c r="O93" s="7" t="s">
        <v>14</v>
      </c>
      <c r="P93" s="87">
        <f>Q92/O92*100</f>
        <v>100</v>
      </c>
      <c r="Q93" s="69"/>
      <c r="R93" s="7" t="s">
        <v>14</v>
      </c>
      <c r="S93" s="87">
        <f>T92/R92*100</f>
        <v>100</v>
      </c>
      <c r="T93" s="83"/>
    </row>
    <row r="94" spans="1:20" ht="12.75" x14ac:dyDescent="0.2">
      <c r="A94" s="148" t="s">
        <v>72</v>
      </c>
      <c r="B94" s="63"/>
      <c r="C94" s="47">
        <f>C96+C102</f>
        <v>15</v>
      </c>
      <c r="D94" s="48" t="s">
        <v>11</v>
      </c>
      <c r="E94" s="48">
        <f t="shared" ref="E94:F94" si="22">E96+E102</f>
        <v>15</v>
      </c>
      <c r="F94" s="47">
        <f t="shared" si="22"/>
        <v>18</v>
      </c>
      <c r="G94" s="48" t="s">
        <v>11</v>
      </c>
      <c r="H94" s="48">
        <f t="shared" ref="H94:I94" si="23">H96+H102</f>
        <v>17</v>
      </c>
      <c r="I94" s="47">
        <f t="shared" si="23"/>
        <v>19</v>
      </c>
      <c r="J94" s="48" t="s">
        <v>11</v>
      </c>
      <c r="K94" s="48">
        <f t="shared" ref="K94:L94" si="24">K96+K102</f>
        <v>18</v>
      </c>
      <c r="L94" s="47">
        <f t="shared" si="24"/>
        <v>15</v>
      </c>
      <c r="M94" s="48" t="s">
        <v>11</v>
      </c>
      <c r="N94" s="48">
        <f t="shared" ref="N94:O94" si="25">N96+N102</f>
        <v>15</v>
      </c>
      <c r="O94" s="47">
        <f t="shared" si="25"/>
        <v>13</v>
      </c>
      <c r="P94" s="48" t="s">
        <v>11</v>
      </c>
      <c r="Q94" s="48">
        <f>Q96+Q102</f>
        <v>13</v>
      </c>
      <c r="R94" s="47">
        <f>SUM(C94,F94,I94,L94,O94)</f>
        <v>80</v>
      </c>
      <c r="S94" s="48" t="s">
        <v>11</v>
      </c>
      <c r="T94" s="48">
        <f>SUM(E94,H94,K94,N94,Q94)</f>
        <v>78</v>
      </c>
    </row>
    <row r="95" spans="1:20" ht="12.75" x14ac:dyDescent="0.2">
      <c r="A95" s="65"/>
      <c r="B95" s="66"/>
      <c r="C95" s="49" t="s">
        <v>14</v>
      </c>
      <c r="D95" s="147">
        <f>E94/C94*100</f>
        <v>100</v>
      </c>
      <c r="E95" s="63"/>
      <c r="F95" s="49" t="s">
        <v>14</v>
      </c>
      <c r="G95" s="147">
        <f>H94/F94*100</f>
        <v>94.444444444444443</v>
      </c>
      <c r="H95" s="63"/>
      <c r="I95" s="49" t="s">
        <v>14</v>
      </c>
      <c r="J95" s="147">
        <f>K94/I94*100</f>
        <v>94.73684210526315</v>
      </c>
      <c r="K95" s="63"/>
      <c r="L95" s="49" t="s">
        <v>14</v>
      </c>
      <c r="M95" s="147">
        <f>N94/L94*100</f>
        <v>100</v>
      </c>
      <c r="N95" s="63"/>
      <c r="O95" s="49" t="s">
        <v>14</v>
      </c>
      <c r="P95" s="147">
        <f>Q94/O94*100</f>
        <v>100</v>
      </c>
      <c r="Q95" s="63"/>
      <c r="R95" s="49" t="s">
        <v>14</v>
      </c>
      <c r="S95" s="147">
        <f>T94/R94*100</f>
        <v>97.5</v>
      </c>
      <c r="T95" s="63"/>
    </row>
    <row r="96" spans="1:20" ht="12.75" x14ac:dyDescent="0.2">
      <c r="A96" s="150" t="s">
        <v>73</v>
      </c>
      <c r="B96" s="63"/>
      <c r="C96" s="50">
        <f>SUM(C98,C100)</f>
        <v>8</v>
      </c>
      <c r="D96" s="50" t="s">
        <v>11</v>
      </c>
      <c r="E96" s="50">
        <f t="shared" ref="E96:F96" si="26">SUM(E98,E100)</f>
        <v>8</v>
      </c>
      <c r="F96" s="50">
        <f t="shared" si="26"/>
        <v>10</v>
      </c>
      <c r="G96" s="50" t="s">
        <v>11</v>
      </c>
      <c r="H96" s="50">
        <f t="shared" ref="H96:I96" si="27">SUM(H98,H100)</f>
        <v>10</v>
      </c>
      <c r="I96" s="50">
        <f t="shared" si="27"/>
        <v>14</v>
      </c>
      <c r="J96" s="50" t="s">
        <v>11</v>
      </c>
      <c r="K96" s="50">
        <f t="shared" ref="K96:L96" si="28">SUM(K98,K100)</f>
        <v>13</v>
      </c>
      <c r="L96" s="50">
        <f t="shared" si="28"/>
        <v>10</v>
      </c>
      <c r="M96" s="50" t="s">
        <v>11</v>
      </c>
      <c r="N96" s="50">
        <f t="shared" ref="N96:O96" si="29">SUM(N98,N100)</f>
        <v>10</v>
      </c>
      <c r="O96" s="50">
        <f t="shared" si="29"/>
        <v>8</v>
      </c>
      <c r="P96" s="50" t="s">
        <v>11</v>
      </c>
      <c r="Q96" s="50">
        <f>SUM(Q98,Q100)</f>
        <v>8</v>
      </c>
      <c r="R96" s="50">
        <f>SUM(C96,F96,I96,L96,O96)</f>
        <v>50</v>
      </c>
      <c r="S96" s="50" t="s">
        <v>11</v>
      </c>
      <c r="T96" s="51">
        <f>SUM(E96,H96,K96,N96,Q96)</f>
        <v>49</v>
      </c>
    </row>
    <row r="97" spans="1:20" ht="12.75" x14ac:dyDescent="0.2">
      <c r="A97" s="86"/>
      <c r="B97" s="66"/>
      <c r="C97" s="50" t="s">
        <v>14</v>
      </c>
      <c r="D97" s="149">
        <f>E96/C96*100</f>
        <v>100</v>
      </c>
      <c r="E97" s="69"/>
      <c r="F97" s="50" t="s">
        <v>14</v>
      </c>
      <c r="G97" s="149">
        <f>H96/F96*100</f>
        <v>100</v>
      </c>
      <c r="H97" s="69"/>
      <c r="I97" s="50" t="s">
        <v>14</v>
      </c>
      <c r="J97" s="149">
        <f>K96/I96*100</f>
        <v>92.857142857142861</v>
      </c>
      <c r="K97" s="69"/>
      <c r="L97" s="50" t="s">
        <v>14</v>
      </c>
      <c r="M97" s="149">
        <f>N96/L96*100</f>
        <v>100</v>
      </c>
      <c r="N97" s="69"/>
      <c r="O97" s="50" t="s">
        <v>14</v>
      </c>
      <c r="P97" s="149">
        <f>Q96/O96*100</f>
        <v>100</v>
      </c>
      <c r="Q97" s="69"/>
      <c r="R97" s="50" t="s">
        <v>14</v>
      </c>
      <c r="S97" s="149">
        <f>T96/R96*100</f>
        <v>98</v>
      </c>
      <c r="T97" s="83"/>
    </row>
    <row r="98" spans="1:20" ht="12.75" x14ac:dyDescent="0.2">
      <c r="A98" s="37" t="s">
        <v>15</v>
      </c>
      <c r="B98" s="92" t="s">
        <v>104</v>
      </c>
      <c r="C98" s="7">
        <v>4</v>
      </c>
      <c r="D98" s="7" t="s">
        <v>11</v>
      </c>
      <c r="E98" s="8">
        <v>4</v>
      </c>
      <c r="F98" s="7">
        <v>5</v>
      </c>
      <c r="G98" s="7" t="s">
        <v>11</v>
      </c>
      <c r="H98" s="8">
        <v>5</v>
      </c>
      <c r="I98" s="7">
        <v>7</v>
      </c>
      <c r="J98" s="7" t="s">
        <v>11</v>
      </c>
      <c r="K98" s="8">
        <v>7</v>
      </c>
      <c r="L98" s="7">
        <v>5</v>
      </c>
      <c r="M98" s="7" t="s">
        <v>11</v>
      </c>
      <c r="N98" s="8">
        <v>5</v>
      </c>
      <c r="O98" s="7">
        <v>4</v>
      </c>
      <c r="P98" s="7" t="s">
        <v>11</v>
      </c>
      <c r="Q98" s="8">
        <v>4</v>
      </c>
      <c r="R98" s="7">
        <f>SUM(C98,F98,I98,L98,O98)</f>
        <v>25</v>
      </c>
      <c r="S98" s="7" t="s">
        <v>11</v>
      </c>
      <c r="T98" s="9">
        <f>SUM(E98,H98,K98,N98,Q98)</f>
        <v>25</v>
      </c>
    </row>
    <row r="99" spans="1:20" ht="12.75" x14ac:dyDescent="0.2">
      <c r="A99" s="37" t="s">
        <v>31</v>
      </c>
      <c r="B99" s="81"/>
      <c r="C99" s="7" t="s">
        <v>14</v>
      </c>
      <c r="D99" s="87">
        <f>E98/C98*100</f>
        <v>100</v>
      </c>
      <c r="E99" s="69"/>
      <c r="F99" s="7" t="s">
        <v>14</v>
      </c>
      <c r="G99" s="87">
        <f>H98/F98*100</f>
        <v>100</v>
      </c>
      <c r="H99" s="69"/>
      <c r="I99" s="7" t="s">
        <v>14</v>
      </c>
      <c r="J99" s="87">
        <f>K98/I98*100</f>
        <v>100</v>
      </c>
      <c r="K99" s="69"/>
      <c r="L99" s="7" t="s">
        <v>14</v>
      </c>
      <c r="M99" s="87">
        <f>N98/L98*100</f>
        <v>100</v>
      </c>
      <c r="N99" s="69"/>
      <c r="O99" s="7" t="s">
        <v>14</v>
      </c>
      <c r="P99" s="87">
        <f>Q98/O98*100</f>
        <v>100</v>
      </c>
      <c r="Q99" s="69"/>
      <c r="R99" s="7" t="s">
        <v>14</v>
      </c>
      <c r="S99" s="87">
        <f>T98/R98*100</f>
        <v>100</v>
      </c>
      <c r="T99" s="83"/>
    </row>
    <row r="100" spans="1:20" ht="12.75" x14ac:dyDescent="0.2">
      <c r="A100" s="52" t="s">
        <v>16</v>
      </c>
      <c r="B100" s="127" t="s">
        <v>105</v>
      </c>
      <c r="C100" s="53">
        <v>4</v>
      </c>
      <c r="D100" s="53" t="s">
        <v>11</v>
      </c>
      <c r="E100" s="8">
        <v>4</v>
      </c>
      <c r="F100" s="53">
        <v>5</v>
      </c>
      <c r="G100" s="53" t="s">
        <v>11</v>
      </c>
      <c r="H100" s="8">
        <v>5</v>
      </c>
      <c r="I100" s="53">
        <v>7</v>
      </c>
      <c r="J100" s="53" t="s">
        <v>11</v>
      </c>
      <c r="K100" s="8">
        <v>6</v>
      </c>
      <c r="L100" s="53">
        <v>5</v>
      </c>
      <c r="M100" s="53" t="s">
        <v>11</v>
      </c>
      <c r="N100" s="8">
        <v>5</v>
      </c>
      <c r="O100" s="53">
        <v>4</v>
      </c>
      <c r="P100" s="53" t="s">
        <v>11</v>
      </c>
      <c r="Q100" s="8">
        <v>4</v>
      </c>
      <c r="R100" s="53">
        <f>SUM(C100,F100,I100,L100,O100)</f>
        <v>25</v>
      </c>
      <c r="S100" s="53" t="s">
        <v>11</v>
      </c>
      <c r="T100" s="54">
        <f>SUM(E100,H100,K100,N100,Q100)</f>
        <v>24</v>
      </c>
    </row>
    <row r="101" spans="1:20" ht="12.75" x14ac:dyDescent="0.2">
      <c r="A101" s="52" t="s">
        <v>31</v>
      </c>
      <c r="B101" s="81"/>
      <c r="C101" s="53" t="s">
        <v>14</v>
      </c>
      <c r="D101" s="128">
        <f>E100/C100*100</f>
        <v>100</v>
      </c>
      <c r="E101" s="69"/>
      <c r="F101" s="53" t="s">
        <v>14</v>
      </c>
      <c r="G101" s="128">
        <f>H100/F100*100</f>
        <v>100</v>
      </c>
      <c r="H101" s="69"/>
      <c r="I101" s="53" t="s">
        <v>14</v>
      </c>
      <c r="J101" s="128">
        <f>K100/I100*100</f>
        <v>85.714285714285708</v>
      </c>
      <c r="K101" s="69"/>
      <c r="L101" s="53" t="s">
        <v>14</v>
      </c>
      <c r="M101" s="128">
        <f>N100/L100*100</f>
        <v>100</v>
      </c>
      <c r="N101" s="69"/>
      <c r="O101" s="53" t="s">
        <v>14</v>
      </c>
      <c r="P101" s="128">
        <f>Q100/O100*100</f>
        <v>100</v>
      </c>
      <c r="Q101" s="69"/>
      <c r="R101" s="53" t="s">
        <v>14</v>
      </c>
      <c r="S101" s="128">
        <f>T100/R100*100</f>
        <v>96</v>
      </c>
      <c r="T101" s="83"/>
    </row>
    <row r="102" spans="1:20" ht="12.75" x14ac:dyDescent="0.2">
      <c r="A102" s="151" t="s">
        <v>74</v>
      </c>
      <c r="B102" s="85"/>
      <c r="C102" s="55">
        <f>SUM(C104,C106)</f>
        <v>7</v>
      </c>
      <c r="D102" s="55" t="s">
        <v>11</v>
      </c>
      <c r="E102" s="55">
        <f t="shared" ref="E102:F102" si="30">SUM(E104,E106)</f>
        <v>7</v>
      </c>
      <c r="F102" s="55">
        <f t="shared" si="30"/>
        <v>8</v>
      </c>
      <c r="G102" s="55" t="s">
        <v>11</v>
      </c>
      <c r="H102" s="55">
        <f t="shared" ref="H102:I102" si="31">SUM(H104,H106)</f>
        <v>7</v>
      </c>
      <c r="I102" s="55">
        <f t="shared" si="31"/>
        <v>5</v>
      </c>
      <c r="J102" s="55" t="s">
        <v>11</v>
      </c>
      <c r="K102" s="55">
        <f t="shared" ref="K102:L102" si="32">SUM(K104,K106)</f>
        <v>5</v>
      </c>
      <c r="L102" s="55">
        <f t="shared" si="32"/>
        <v>5</v>
      </c>
      <c r="M102" s="55" t="s">
        <v>11</v>
      </c>
      <c r="N102" s="55">
        <f t="shared" ref="N102:O102" si="33">SUM(N104,N106)</f>
        <v>5</v>
      </c>
      <c r="O102" s="55">
        <f t="shared" si="33"/>
        <v>5</v>
      </c>
      <c r="P102" s="55" t="s">
        <v>11</v>
      </c>
      <c r="Q102" s="55">
        <f>SUM(Q104,Q106)</f>
        <v>5</v>
      </c>
      <c r="R102" s="55">
        <f>SUM(C102,F102,I102,L102,O102)</f>
        <v>30</v>
      </c>
      <c r="S102" s="55" t="s">
        <v>11</v>
      </c>
      <c r="T102" s="56">
        <f>SUM(E102,H102,K102,N102,Q102)</f>
        <v>29</v>
      </c>
    </row>
    <row r="103" spans="1:20" ht="12.75" x14ac:dyDescent="0.2">
      <c r="A103" s="86"/>
      <c r="B103" s="66"/>
      <c r="C103" s="50" t="s">
        <v>14</v>
      </c>
      <c r="D103" s="149">
        <f>E102/C102*100</f>
        <v>100</v>
      </c>
      <c r="E103" s="69"/>
      <c r="F103" s="50" t="s">
        <v>14</v>
      </c>
      <c r="G103" s="149">
        <f>H102/F102*100</f>
        <v>87.5</v>
      </c>
      <c r="H103" s="69"/>
      <c r="I103" s="50" t="s">
        <v>14</v>
      </c>
      <c r="J103" s="149">
        <f>K102/I102*100</f>
        <v>100</v>
      </c>
      <c r="K103" s="69"/>
      <c r="L103" s="50" t="s">
        <v>14</v>
      </c>
      <c r="M103" s="149">
        <f>N102/L102*100</f>
        <v>100</v>
      </c>
      <c r="N103" s="69"/>
      <c r="O103" s="50" t="s">
        <v>14</v>
      </c>
      <c r="P103" s="149">
        <f>Q102/O102*100</f>
        <v>100</v>
      </c>
      <c r="Q103" s="69"/>
      <c r="R103" s="50" t="s">
        <v>14</v>
      </c>
      <c r="S103" s="149">
        <f>T102/R102*100</f>
        <v>96.666666666666671</v>
      </c>
      <c r="T103" s="83"/>
    </row>
    <row r="104" spans="1:20" ht="12.75" x14ac:dyDescent="0.2">
      <c r="A104" s="37" t="s">
        <v>15</v>
      </c>
      <c r="B104" s="92" t="s">
        <v>106</v>
      </c>
      <c r="C104" s="7">
        <v>3</v>
      </c>
      <c r="D104" s="7" t="s">
        <v>11</v>
      </c>
      <c r="E104" s="8">
        <v>3</v>
      </c>
      <c r="F104" s="7">
        <v>4</v>
      </c>
      <c r="G104" s="7" t="s">
        <v>11</v>
      </c>
      <c r="H104" s="8">
        <v>4</v>
      </c>
      <c r="I104" s="7">
        <v>1</v>
      </c>
      <c r="J104" s="7" t="s">
        <v>11</v>
      </c>
      <c r="K104" s="8">
        <v>1</v>
      </c>
      <c r="L104" s="7">
        <v>2</v>
      </c>
      <c r="M104" s="7" t="s">
        <v>11</v>
      </c>
      <c r="N104" s="8">
        <v>2</v>
      </c>
      <c r="O104" s="7">
        <v>2</v>
      </c>
      <c r="P104" s="7" t="s">
        <v>11</v>
      </c>
      <c r="Q104" s="8">
        <v>2</v>
      </c>
      <c r="R104" s="7">
        <f>SUM(C104,F104,I104,L104,O104)</f>
        <v>12</v>
      </c>
      <c r="S104" s="7" t="s">
        <v>11</v>
      </c>
      <c r="T104" s="9">
        <f>SUM(E104,H104,K104,N104,Q104)</f>
        <v>12</v>
      </c>
    </row>
    <row r="105" spans="1:20" ht="12.75" x14ac:dyDescent="0.2">
      <c r="A105" s="37" t="s">
        <v>31</v>
      </c>
      <c r="B105" s="81"/>
      <c r="C105" s="7" t="s">
        <v>14</v>
      </c>
      <c r="D105" s="87">
        <f>E104/C104*100</f>
        <v>100</v>
      </c>
      <c r="E105" s="69"/>
      <c r="F105" s="7" t="s">
        <v>14</v>
      </c>
      <c r="G105" s="87">
        <f>H104/F104*100</f>
        <v>100</v>
      </c>
      <c r="H105" s="69"/>
      <c r="I105" s="7" t="s">
        <v>14</v>
      </c>
      <c r="J105" s="87">
        <f>K104/I104*100</f>
        <v>100</v>
      </c>
      <c r="K105" s="69"/>
      <c r="L105" s="7" t="s">
        <v>14</v>
      </c>
      <c r="M105" s="87">
        <f>N104/L104*100</f>
        <v>100</v>
      </c>
      <c r="N105" s="69"/>
      <c r="O105" s="7" t="s">
        <v>14</v>
      </c>
      <c r="P105" s="87">
        <f>Q104/O104*100</f>
        <v>100</v>
      </c>
      <c r="Q105" s="69"/>
      <c r="R105" s="7" t="s">
        <v>14</v>
      </c>
      <c r="S105" s="87">
        <f>T104/R104*100</f>
        <v>100</v>
      </c>
      <c r="T105" s="83"/>
    </row>
    <row r="106" spans="1:20" ht="12.75" x14ac:dyDescent="0.2">
      <c r="A106" s="52" t="s">
        <v>16</v>
      </c>
      <c r="B106" s="127" t="s">
        <v>107</v>
      </c>
      <c r="C106" s="53">
        <v>4</v>
      </c>
      <c r="D106" s="53" t="s">
        <v>11</v>
      </c>
      <c r="E106" s="8">
        <v>4</v>
      </c>
      <c r="F106" s="53">
        <v>4</v>
      </c>
      <c r="G106" s="53" t="s">
        <v>11</v>
      </c>
      <c r="H106" s="8">
        <v>3</v>
      </c>
      <c r="I106" s="53">
        <v>4</v>
      </c>
      <c r="J106" s="53" t="s">
        <v>11</v>
      </c>
      <c r="K106" s="8">
        <v>4</v>
      </c>
      <c r="L106" s="53">
        <v>3</v>
      </c>
      <c r="M106" s="53" t="s">
        <v>11</v>
      </c>
      <c r="N106" s="8">
        <v>3</v>
      </c>
      <c r="O106" s="53">
        <v>3</v>
      </c>
      <c r="P106" s="53" t="s">
        <v>11</v>
      </c>
      <c r="Q106" s="8">
        <v>3</v>
      </c>
      <c r="R106" s="53">
        <f>SUM(C106,F106,I106,L106,O106)</f>
        <v>18</v>
      </c>
      <c r="S106" s="53" t="s">
        <v>11</v>
      </c>
      <c r="T106" s="54">
        <f>SUM(E106,H106,K106,N106,Q106)</f>
        <v>17</v>
      </c>
    </row>
    <row r="107" spans="1:20" ht="12.75" x14ac:dyDescent="0.2">
      <c r="A107" s="52" t="s">
        <v>31</v>
      </c>
      <c r="B107" s="81"/>
      <c r="C107" s="53" t="s">
        <v>14</v>
      </c>
      <c r="D107" s="128">
        <f>E106/C106*100</f>
        <v>100</v>
      </c>
      <c r="E107" s="69"/>
      <c r="F107" s="53" t="s">
        <v>14</v>
      </c>
      <c r="G107" s="128">
        <f>H106/F106*100</f>
        <v>75</v>
      </c>
      <c r="H107" s="69"/>
      <c r="I107" s="53" t="s">
        <v>14</v>
      </c>
      <c r="J107" s="128">
        <f>K106/I106*100</f>
        <v>100</v>
      </c>
      <c r="K107" s="69"/>
      <c r="L107" s="53" t="s">
        <v>14</v>
      </c>
      <c r="M107" s="128">
        <f>N106/L106*100</f>
        <v>100</v>
      </c>
      <c r="N107" s="69"/>
      <c r="O107" s="53" t="s">
        <v>14</v>
      </c>
      <c r="P107" s="128">
        <f>Q106/O106*100</f>
        <v>100</v>
      </c>
      <c r="Q107" s="69"/>
      <c r="R107" s="53" t="s">
        <v>14</v>
      </c>
      <c r="S107" s="128">
        <f>T106/R106*100</f>
        <v>94.444444444444443</v>
      </c>
      <c r="T107" s="83"/>
    </row>
    <row r="108" spans="1:20" ht="12.75" x14ac:dyDescent="0.2">
      <c r="A108" s="91" t="s">
        <v>108</v>
      </c>
      <c r="B108" s="85"/>
      <c r="C108" s="20">
        <f>SUM(C110,C112,C114,C116,C118,C120,C122,C124,C126,C128)</f>
        <v>26</v>
      </c>
      <c r="D108" s="20" t="s">
        <v>11</v>
      </c>
      <c r="E108" s="20">
        <f t="shared" ref="E108:F108" si="34">SUM(E110,E112,E114,E116,E118,E120,E122,E124,E126,E128)</f>
        <v>25</v>
      </c>
      <c r="F108" s="20">
        <f t="shared" si="34"/>
        <v>88</v>
      </c>
      <c r="G108" s="20" t="s">
        <v>11</v>
      </c>
      <c r="H108" s="20">
        <f t="shared" ref="H108:I108" si="35">SUM(H110,H112,H114,H116,H118,H120,H122,H124,H126,H128)</f>
        <v>88</v>
      </c>
      <c r="I108" s="20">
        <f t="shared" si="35"/>
        <v>39</v>
      </c>
      <c r="J108" s="20" t="s">
        <v>11</v>
      </c>
      <c r="K108" s="20">
        <f t="shared" ref="K108:L108" si="36">SUM(K110,K112,K114,K116,K118,K120,K122,K124,K126,K128)</f>
        <v>34</v>
      </c>
      <c r="L108" s="20">
        <f t="shared" si="36"/>
        <v>46</v>
      </c>
      <c r="M108" s="20" t="s">
        <v>11</v>
      </c>
      <c r="N108" s="20">
        <f t="shared" ref="N108:O108" si="37">SUM(N110,N112,N114,N116,N118,N120,N122,N124,N126,N128)</f>
        <v>44</v>
      </c>
      <c r="O108" s="20">
        <f t="shared" si="37"/>
        <v>20</v>
      </c>
      <c r="P108" s="20" t="s">
        <v>11</v>
      </c>
      <c r="Q108" s="20">
        <f>SUM(Q110,Q112,Q114,Q116,Q118,Q120,Q122,Q124,Q126,Q128)</f>
        <v>20</v>
      </c>
      <c r="R108" s="20">
        <f>SUM(C108,F108,I108,L108,O108)</f>
        <v>219</v>
      </c>
      <c r="S108" s="20" t="s">
        <v>11</v>
      </c>
      <c r="T108" s="42">
        <f>SUM(E108,H108,K108,N108,Q108)</f>
        <v>211</v>
      </c>
    </row>
    <row r="109" spans="1:20" ht="12.75" x14ac:dyDescent="0.2">
      <c r="A109" s="86"/>
      <c r="B109" s="66"/>
      <c r="C109" s="12" t="s">
        <v>14</v>
      </c>
      <c r="D109" s="90">
        <f>E108/C108*100</f>
        <v>96.15384615384616</v>
      </c>
      <c r="E109" s="69"/>
      <c r="F109" s="12" t="s">
        <v>14</v>
      </c>
      <c r="G109" s="90">
        <f>H108/F108*100</f>
        <v>100</v>
      </c>
      <c r="H109" s="69"/>
      <c r="I109" s="12" t="s">
        <v>14</v>
      </c>
      <c r="J109" s="90">
        <f>K108/I108*100</f>
        <v>87.179487179487182</v>
      </c>
      <c r="K109" s="69"/>
      <c r="L109" s="12" t="s">
        <v>14</v>
      </c>
      <c r="M109" s="90">
        <f>N108/L108*100</f>
        <v>95.652173913043484</v>
      </c>
      <c r="N109" s="69"/>
      <c r="O109" s="12" t="s">
        <v>14</v>
      </c>
      <c r="P109" s="90">
        <f>Q108/O108*100</f>
        <v>100</v>
      </c>
      <c r="Q109" s="69"/>
      <c r="R109" s="12" t="s">
        <v>14</v>
      </c>
      <c r="S109" s="90">
        <f>T108/R108*100</f>
        <v>96.347031963470315</v>
      </c>
      <c r="T109" s="83"/>
    </row>
    <row r="110" spans="1:20" ht="12.75" x14ac:dyDescent="0.2">
      <c r="A110" s="37" t="s">
        <v>15</v>
      </c>
      <c r="B110" s="92" t="s">
        <v>109</v>
      </c>
      <c r="C110" s="7">
        <v>1</v>
      </c>
      <c r="D110" s="7" t="s">
        <v>11</v>
      </c>
      <c r="E110" s="8">
        <v>1</v>
      </c>
      <c r="F110" s="7">
        <v>8</v>
      </c>
      <c r="G110" s="7" t="s">
        <v>11</v>
      </c>
      <c r="H110" s="8">
        <v>8</v>
      </c>
      <c r="I110" s="7">
        <v>2</v>
      </c>
      <c r="J110" s="7" t="s">
        <v>11</v>
      </c>
      <c r="K110" s="8">
        <v>2</v>
      </c>
      <c r="L110" s="7">
        <v>4</v>
      </c>
      <c r="M110" s="7" t="s">
        <v>11</v>
      </c>
      <c r="N110" s="8">
        <v>4</v>
      </c>
      <c r="O110" s="7">
        <v>2</v>
      </c>
      <c r="P110" s="7" t="s">
        <v>11</v>
      </c>
      <c r="Q110" s="8">
        <v>2</v>
      </c>
      <c r="R110" s="7">
        <f>SUM(C110,F110,I110,L110,O110)</f>
        <v>17</v>
      </c>
      <c r="S110" s="7" t="s">
        <v>11</v>
      </c>
      <c r="T110" s="9">
        <f>SUM(E110,H110,K110,N110,Q110)</f>
        <v>17</v>
      </c>
    </row>
    <row r="111" spans="1:20" ht="12.75" x14ac:dyDescent="0.2">
      <c r="A111" s="37" t="s">
        <v>31</v>
      </c>
      <c r="B111" s="81"/>
      <c r="C111" s="7" t="s">
        <v>14</v>
      </c>
      <c r="D111" s="87">
        <f>E110/C110*100</f>
        <v>100</v>
      </c>
      <c r="E111" s="69"/>
      <c r="F111" s="7" t="s">
        <v>14</v>
      </c>
      <c r="G111" s="87">
        <f>H110/F110*100</f>
        <v>100</v>
      </c>
      <c r="H111" s="69"/>
      <c r="I111" s="7" t="s">
        <v>14</v>
      </c>
      <c r="J111" s="87">
        <f>K110/I110*100</f>
        <v>100</v>
      </c>
      <c r="K111" s="69"/>
      <c r="L111" s="7" t="s">
        <v>14</v>
      </c>
      <c r="M111" s="87">
        <f>N110/L110*100</f>
        <v>100</v>
      </c>
      <c r="N111" s="69"/>
      <c r="O111" s="7" t="s">
        <v>14</v>
      </c>
      <c r="P111" s="87">
        <f>Q110/O110*100</f>
        <v>100</v>
      </c>
      <c r="Q111" s="69"/>
      <c r="R111" s="7" t="s">
        <v>14</v>
      </c>
      <c r="S111" s="87">
        <f>T110/R110*100</f>
        <v>100</v>
      </c>
      <c r="T111" s="83"/>
    </row>
    <row r="112" spans="1:20" ht="12.75" x14ac:dyDescent="0.2">
      <c r="A112" s="13" t="s">
        <v>16</v>
      </c>
      <c r="B112" s="125" t="s">
        <v>110</v>
      </c>
      <c r="C112" s="43">
        <v>3</v>
      </c>
      <c r="D112" s="43" t="s">
        <v>11</v>
      </c>
      <c r="E112" s="8">
        <v>3</v>
      </c>
      <c r="F112" s="43">
        <v>9</v>
      </c>
      <c r="G112" s="43" t="s">
        <v>11</v>
      </c>
      <c r="H112" s="8">
        <v>9</v>
      </c>
      <c r="I112" s="43">
        <v>3</v>
      </c>
      <c r="J112" s="43" t="s">
        <v>11</v>
      </c>
      <c r="K112" s="8">
        <v>3</v>
      </c>
      <c r="L112" s="43">
        <v>5</v>
      </c>
      <c r="M112" s="43" t="s">
        <v>11</v>
      </c>
      <c r="N112" s="8">
        <v>5</v>
      </c>
      <c r="O112" s="43">
        <v>2</v>
      </c>
      <c r="P112" s="43" t="s">
        <v>11</v>
      </c>
      <c r="Q112" s="8">
        <v>2</v>
      </c>
      <c r="R112" s="43">
        <f>SUM(C112,F112,I112,L112,O112)</f>
        <v>22</v>
      </c>
      <c r="S112" s="43" t="s">
        <v>11</v>
      </c>
      <c r="T112" s="44">
        <f>SUM(E112,H112,K112,N112,Q112)</f>
        <v>22</v>
      </c>
    </row>
    <row r="113" spans="1:20" ht="12.75" x14ac:dyDescent="0.2">
      <c r="A113" s="13" t="s">
        <v>31</v>
      </c>
      <c r="B113" s="81"/>
      <c r="C113" s="43" t="s">
        <v>14</v>
      </c>
      <c r="D113" s="124">
        <f>E112/C112*100</f>
        <v>100</v>
      </c>
      <c r="E113" s="69"/>
      <c r="F113" s="43" t="s">
        <v>14</v>
      </c>
      <c r="G113" s="124">
        <f>H112/F112*100</f>
        <v>100</v>
      </c>
      <c r="H113" s="69"/>
      <c r="I113" s="43" t="s">
        <v>14</v>
      </c>
      <c r="J113" s="124">
        <f>K112/I112*100</f>
        <v>100</v>
      </c>
      <c r="K113" s="69"/>
      <c r="L113" s="43" t="s">
        <v>14</v>
      </c>
      <c r="M113" s="124">
        <f>N112/L112*100</f>
        <v>100</v>
      </c>
      <c r="N113" s="69"/>
      <c r="O113" s="43" t="s">
        <v>14</v>
      </c>
      <c r="P113" s="124">
        <f>Q112/O112*100</f>
        <v>100</v>
      </c>
      <c r="Q113" s="69"/>
      <c r="R113" s="43" t="s">
        <v>14</v>
      </c>
      <c r="S113" s="124">
        <f>T112/R112*100</f>
        <v>100</v>
      </c>
      <c r="T113" s="83"/>
    </row>
    <row r="114" spans="1:20" ht="12.75" x14ac:dyDescent="0.2">
      <c r="A114" s="37" t="s">
        <v>17</v>
      </c>
      <c r="B114" s="92" t="s">
        <v>111</v>
      </c>
      <c r="C114" s="7">
        <v>3</v>
      </c>
      <c r="D114" s="7" t="s">
        <v>11</v>
      </c>
      <c r="E114" s="8">
        <v>3</v>
      </c>
      <c r="F114" s="7">
        <v>9</v>
      </c>
      <c r="G114" s="7" t="s">
        <v>11</v>
      </c>
      <c r="H114" s="8">
        <v>9</v>
      </c>
      <c r="I114" s="7">
        <v>4</v>
      </c>
      <c r="J114" s="7" t="s">
        <v>11</v>
      </c>
      <c r="K114" s="8">
        <v>4</v>
      </c>
      <c r="L114" s="7">
        <v>5</v>
      </c>
      <c r="M114" s="7" t="s">
        <v>11</v>
      </c>
      <c r="N114" s="8">
        <v>5</v>
      </c>
      <c r="O114" s="7">
        <v>2</v>
      </c>
      <c r="P114" s="7" t="s">
        <v>11</v>
      </c>
      <c r="Q114" s="8">
        <v>2</v>
      </c>
      <c r="R114" s="7">
        <f>SUM(C114,F114,I114,L114,O114)</f>
        <v>23</v>
      </c>
      <c r="S114" s="7" t="s">
        <v>11</v>
      </c>
      <c r="T114" s="9">
        <f>SUM(E114,H114,K114,N114,Q114)</f>
        <v>23</v>
      </c>
    </row>
    <row r="115" spans="1:20" ht="12.75" x14ac:dyDescent="0.2">
      <c r="A115" s="37" t="s">
        <v>31</v>
      </c>
      <c r="B115" s="81"/>
      <c r="C115" s="7" t="s">
        <v>14</v>
      </c>
      <c r="D115" s="87">
        <f>E114/C114*100</f>
        <v>100</v>
      </c>
      <c r="E115" s="69"/>
      <c r="F115" s="7" t="s">
        <v>14</v>
      </c>
      <c r="G115" s="87">
        <f>H114/F114*100</f>
        <v>100</v>
      </c>
      <c r="H115" s="69"/>
      <c r="I115" s="7" t="s">
        <v>14</v>
      </c>
      <c r="J115" s="87">
        <f>K114/I114*100</f>
        <v>100</v>
      </c>
      <c r="K115" s="69"/>
      <c r="L115" s="7" t="s">
        <v>14</v>
      </c>
      <c r="M115" s="87">
        <f>N114/L114*100</f>
        <v>100</v>
      </c>
      <c r="N115" s="69"/>
      <c r="O115" s="7" t="s">
        <v>14</v>
      </c>
      <c r="P115" s="87">
        <f>Q114/O114*100</f>
        <v>100</v>
      </c>
      <c r="Q115" s="69"/>
      <c r="R115" s="7" t="s">
        <v>14</v>
      </c>
      <c r="S115" s="87">
        <f>T114/R114*100</f>
        <v>100</v>
      </c>
      <c r="T115" s="83"/>
    </row>
    <row r="116" spans="1:20" ht="12.75" x14ac:dyDescent="0.2">
      <c r="A116" s="13" t="s">
        <v>18</v>
      </c>
      <c r="B116" s="125" t="s">
        <v>112</v>
      </c>
      <c r="C116" s="43">
        <v>3</v>
      </c>
      <c r="D116" s="43" t="s">
        <v>11</v>
      </c>
      <c r="E116" s="8">
        <v>3</v>
      </c>
      <c r="F116" s="43">
        <v>9</v>
      </c>
      <c r="G116" s="43" t="s">
        <v>11</v>
      </c>
      <c r="H116" s="8">
        <v>9</v>
      </c>
      <c r="I116" s="43">
        <v>4</v>
      </c>
      <c r="J116" s="43" t="s">
        <v>11</v>
      </c>
      <c r="K116" s="8">
        <v>4</v>
      </c>
      <c r="L116" s="43">
        <v>4</v>
      </c>
      <c r="M116" s="43" t="s">
        <v>11</v>
      </c>
      <c r="N116" s="8">
        <v>4</v>
      </c>
      <c r="O116" s="43">
        <v>2</v>
      </c>
      <c r="P116" s="43" t="s">
        <v>11</v>
      </c>
      <c r="Q116" s="8">
        <v>2</v>
      </c>
      <c r="R116" s="43">
        <f>SUM(C116,F116,I116,L116,O116)</f>
        <v>22</v>
      </c>
      <c r="S116" s="43" t="s">
        <v>11</v>
      </c>
      <c r="T116" s="44">
        <f>SUM(E116,H116,K116,N116,Q116)</f>
        <v>22</v>
      </c>
    </row>
    <row r="117" spans="1:20" ht="12.75" x14ac:dyDescent="0.2">
      <c r="A117" s="13" t="s">
        <v>31</v>
      </c>
      <c r="B117" s="81"/>
      <c r="C117" s="43" t="s">
        <v>14</v>
      </c>
      <c r="D117" s="124">
        <f>E116/C116*100</f>
        <v>100</v>
      </c>
      <c r="E117" s="69"/>
      <c r="F117" s="43" t="s">
        <v>14</v>
      </c>
      <c r="G117" s="124">
        <f>H116/F116*100</f>
        <v>100</v>
      </c>
      <c r="H117" s="69"/>
      <c r="I117" s="43" t="s">
        <v>14</v>
      </c>
      <c r="J117" s="124">
        <f>K116/I116*100</f>
        <v>100</v>
      </c>
      <c r="K117" s="69"/>
      <c r="L117" s="43" t="s">
        <v>14</v>
      </c>
      <c r="M117" s="124">
        <f>N116/L116*100</f>
        <v>100</v>
      </c>
      <c r="N117" s="69"/>
      <c r="O117" s="43" t="s">
        <v>14</v>
      </c>
      <c r="P117" s="124">
        <f>Q116/O116*100</f>
        <v>100</v>
      </c>
      <c r="Q117" s="69"/>
      <c r="R117" s="43" t="s">
        <v>14</v>
      </c>
      <c r="S117" s="124">
        <f>T116/R116*100</f>
        <v>100</v>
      </c>
      <c r="T117" s="83"/>
    </row>
    <row r="118" spans="1:20" ht="12.75" x14ac:dyDescent="0.2">
      <c r="A118" s="37" t="s">
        <v>19</v>
      </c>
      <c r="B118" s="92" t="s">
        <v>113</v>
      </c>
      <c r="C118" s="7">
        <v>2</v>
      </c>
      <c r="D118" s="7" t="s">
        <v>11</v>
      </c>
      <c r="E118" s="8">
        <v>2</v>
      </c>
      <c r="F118" s="7">
        <v>8</v>
      </c>
      <c r="G118" s="7" t="s">
        <v>11</v>
      </c>
      <c r="H118" s="8">
        <v>8</v>
      </c>
      <c r="I118" s="7">
        <v>3</v>
      </c>
      <c r="J118" s="7" t="s">
        <v>11</v>
      </c>
      <c r="K118" s="8">
        <v>3</v>
      </c>
      <c r="L118" s="7">
        <v>4</v>
      </c>
      <c r="M118" s="7" t="s">
        <v>11</v>
      </c>
      <c r="N118" s="8">
        <v>4</v>
      </c>
      <c r="O118" s="7">
        <v>2</v>
      </c>
      <c r="P118" s="7" t="s">
        <v>11</v>
      </c>
      <c r="Q118" s="8">
        <v>2</v>
      </c>
      <c r="R118" s="7">
        <f>SUM(C118,F118,I118,L118,O118)</f>
        <v>19</v>
      </c>
      <c r="S118" s="7" t="s">
        <v>11</v>
      </c>
      <c r="T118" s="9">
        <f>SUM(E118,H118,K118,N118,Q118)</f>
        <v>19</v>
      </c>
    </row>
    <row r="119" spans="1:20" ht="12.75" x14ac:dyDescent="0.2">
      <c r="A119" s="37" t="s">
        <v>31</v>
      </c>
      <c r="B119" s="81"/>
      <c r="C119" s="7" t="s">
        <v>14</v>
      </c>
      <c r="D119" s="87">
        <f>E118/C118*100</f>
        <v>100</v>
      </c>
      <c r="E119" s="69"/>
      <c r="F119" s="7" t="s">
        <v>14</v>
      </c>
      <c r="G119" s="87">
        <f>H118/F118*100</f>
        <v>100</v>
      </c>
      <c r="H119" s="69"/>
      <c r="I119" s="7" t="s">
        <v>14</v>
      </c>
      <c r="J119" s="87">
        <f>K118/I118*100</f>
        <v>100</v>
      </c>
      <c r="K119" s="69"/>
      <c r="L119" s="7" t="s">
        <v>14</v>
      </c>
      <c r="M119" s="87">
        <f>N118/L118*100</f>
        <v>100</v>
      </c>
      <c r="N119" s="69"/>
      <c r="O119" s="7" t="s">
        <v>14</v>
      </c>
      <c r="P119" s="87">
        <f>Q118/O118*100</f>
        <v>100</v>
      </c>
      <c r="Q119" s="69"/>
      <c r="R119" s="7" t="s">
        <v>14</v>
      </c>
      <c r="S119" s="87">
        <f>T118/R118*100</f>
        <v>100</v>
      </c>
      <c r="T119" s="83"/>
    </row>
    <row r="120" spans="1:20" ht="12.75" x14ac:dyDescent="0.2">
      <c r="A120" s="13" t="s">
        <v>20</v>
      </c>
      <c r="B120" s="125" t="s">
        <v>114</v>
      </c>
      <c r="C120" s="43">
        <v>3</v>
      </c>
      <c r="D120" s="43" t="s">
        <v>11</v>
      </c>
      <c r="E120" s="8">
        <v>3</v>
      </c>
      <c r="F120" s="43">
        <v>9</v>
      </c>
      <c r="G120" s="43" t="s">
        <v>11</v>
      </c>
      <c r="H120" s="8">
        <v>9</v>
      </c>
      <c r="I120" s="43">
        <v>5</v>
      </c>
      <c r="J120" s="43" t="s">
        <v>11</v>
      </c>
      <c r="K120" s="8">
        <v>5</v>
      </c>
      <c r="L120" s="43">
        <v>5</v>
      </c>
      <c r="M120" s="43" t="s">
        <v>11</v>
      </c>
      <c r="N120" s="8">
        <v>5</v>
      </c>
      <c r="O120" s="43">
        <v>2</v>
      </c>
      <c r="P120" s="43" t="s">
        <v>11</v>
      </c>
      <c r="Q120" s="8">
        <v>2</v>
      </c>
      <c r="R120" s="43">
        <f>SUM(C120,F120,I120,L120,O120)</f>
        <v>24</v>
      </c>
      <c r="S120" s="43" t="s">
        <v>11</v>
      </c>
      <c r="T120" s="44">
        <f>SUM(E120,H120,K120,N120,Q120)</f>
        <v>24</v>
      </c>
    </row>
    <row r="121" spans="1:20" ht="12.75" x14ac:dyDescent="0.2">
      <c r="A121" s="13" t="s">
        <v>31</v>
      </c>
      <c r="B121" s="81"/>
      <c r="C121" s="43" t="s">
        <v>14</v>
      </c>
      <c r="D121" s="124">
        <f>E120/C120*100</f>
        <v>100</v>
      </c>
      <c r="E121" s="69"/>
      <c r="F121" s="43" t="s">
        <v>14</v>
      </c>
      <c r="G121" s="124">
        <f>H120/F120*100</f>
        <v>100</v>
      </c>
      <c r="H121" s="69"/>
      <c r="I121" s="43" t="s">
        <v>14</v>
      </c>
      <c r="J121" s="124">
        <f>K120/I120*100</f>
        <v>100</v>
      </c>
      <c r="K121" s="69"/>
      <c r="L121" s="43" t="s">
        <v>14</v>
      </c>
      <c r="M121" s="124">
        <f>N120/L120*100</f>
        <v>100</v>
      </c>
      <c r="N121" s="69"/>
      <c r="O121" s="43" t="s">
        <v>14</v>
      </c>
      <c r="P121" s="124">
        <f>Q120/O120*100</f>
        <v>100</v>
      </c>
      <c r="Q121" s="69"/>
      <c r="R121" s="43" t="s">
        <v>14</v>
      </c>
      <c r="S121" s="124">
        <f>T120/R120*100</f>
        <v>100</v>
      </c>
      <c r="T121" s="83"/>
    </row>
    <row r="122" spans="1:20" ht="12.75" x14ac:dyDescent="0.2">
      <c r="A122" s="37" t="s">
        <v>21</v>
      </c>
      <c r="B122" s="92" t="s">
        <v>115</v>
      </c>
      <c r="C122" s="7">
        <v>2</v>
      </c>
      <c r="D122" s="7" t="s">
        <v>11</v>
      </c>
      <c r="E122" s="8">
        <v>2</v>
      </c>
      <c r="F122" s="7">
        <v>8</v>
      </c>
      <c r="G122" s="7" t="s">
        <v>11</v>
      </c>
      <c r="H122" s="8">
        <v>8</v>
      </c>
      <c r="I122" s="7">
        <v>3</v>
      </c>
      <c r="J122" s="7" t="s">
        <v>11</v>
      </c>
      <c r="K122" s="8">
        <v>3</v>
      </c>
      <c r="L122" s="7">
        <v>4</v>
      </c>
      <c r="M122" s="7" t="s">
        <v>11</v>
      </c>
      <c r="N122" s="8">
        <v>4</v>
      </c>
      <c r="O122" s="7">
        <v>2</v>
      </c>
      <c r="P122" s="7" t="s">
        <v>11</v>
      </c>
      <c r="Q122" s="8">
        <v>2</v>
      </c>
      <c r="R122" s="7">
        <f>SUM(C122,F122,I122,L122,O122)</f>
        <v>19</v>
      </c>
      <c r="S122" s="7" t="s">
        <v>11</v>
      </c>
      <c r="T122" s="9">
        <f>SUM(E122,H122,K122,N122,Q122)</f>
        <v>19</v>
      </c>
    </row>
    <row r="123" spans="1:20" ht="12.75" x14ac:dyDescent="0.2">
      <c r="A123" s="37" t="s">
        <v>31</v>
      </c>
      <c r="B123" s="81"/>
      <c r="C123" s="7" t="s">
        <v>14</v>
      </c>
      <c r="D123" s="87">
        <f>E122/C122*100</f>
        <v>100</v>
      </c>
      <c r="E123" s="69"/>
      <c r="F123" s="7" t="s">
        <v>14</v>
      </c>
      <c r="G123" s="87">
        <f>H122/F122*100</f>
        <v>100</v>
      </c>
      <c r="H123" s="69"/>
      <c r="I123" s="7" t="s">
        <v>14</v>
      </c>
      <c r="J123" s="87">
        <f>K122/I122*100</f>
        <v>100</v>
      </c>
      <c r="K123" s="69"/>
      <c r="L123" s="7" t="s">
        <v>14</v>
      </c>
      <c r="M123" s="87">
        <f>N122/L122*100</f>
        <v>100</v>
      </c>
      <c r="N123" s="69"/>
      <c r="O123" s="7" t="s">
        <v>14</v>
      </c>
      <c r="P123" s="87">
        <f>Q122/O122*100</f>
        <v>100</v>
      </c>
      <c r="Q123" s="69"/>
      <c r="R123" s="7" t="s">
        <v>14</v>
      </c>
      <c r="S123" s="87">
        <f>T122/R122*100</f>
        <v>100</v>
      </c>
      <c r="T123" s="83"/>
    </row>
    <row r="124" spans="1:20" ht="12.75" x14ac:dyDescent="0.2">
      <c r="A124" s="13" t="s">
        <v>22</v>
      </c>
      <c r="B124" s="125" t="s">
        <v>116</v>
      </c>
      <c r="C124" s="43">
        <v>3</v>
      </c>
      <c r="D124" s="43" t="s">
        <v>11</v>
      </c>
      <c r="E124" s="8">
        <v>2</v>
      </c>
      <c r="F124" s="43">
        <v>8</v>
      </c>
      <c r="G124" s="43" t="s">
        <v>11</v>
      </c>
      <c r="H124" s="8">
        <v>8</v>
      </c>
      <c r="I124" s="43">
        <v>5</v>
      </c>
      <c r="J124" s="43" t="s">
        <v>11</v>
      </c>
      <c r="K124" s="8">
        <v>5</v>
      </c>
      <c r="L124" s="43">
        <v>5</v>
      </c>
      <c r="M124" s="43" t="s">
        <v>11</v>
      </c>
      <c r="N124" s="8">
        <v>5</v>
      </c>
      <c r="O124" s="43">
        <v>2</v>
      </c>
      <c r="P124" s="43" t="s">
        <v>11</v>
      </c>
      <c r="Q124" s="8">
        <v>2</v>
      </c>
      <c r="R124" s="43">
        <f>SUM(C124,F124,I124,L124,O124)</f>
        <v>23</v>
      </c>
      <c r="S124" s="43" t="s">
        <v>11</v>
      </c>
      <c r="T124" s="44">
        <f>SUM(E124,H124,K124,N124,Q124)</f>
        <v>22</v>
      </c>
    </row>
    <row r="125" spans="1:20" ht="12.75" x14ac:dyDescent="0.2">
      <c r="A125" s="13" t="s">
        <v>31</v>
      </c>
      <c r="B125" s="81"/>
      <c r="C125" s="43" t="s">
        <v>14</v>
      </c>
      <c r="D125" s="124">
        <f>E124/C124*100</f>
        <v>66.666666666666657</v>
      </c>
      <c r="E125" s="69"/>
      <c r="F125" s="43" t="s">
        <v>14</v>
      </c>
      <c r="G125" s="124">
        <f>H124/F124*100</f>
        <v>100</v>
      </c>
      <c r="H125" s="69"/>
      <c r="I125" s="43" t="s">
        <v>14</v>
      </c>
      <c r="J125" s="124">
        <f>K124/I124*100</f>
        <v>100</v>
      </c>
      <c r="K125" s="69"/>
      <c r="L125" s="43" t="s">
        <v>14</v>
      </c>
      <c r="M125" s="124">
        <f>N124/L124*100</f>
        <v>100</v>
      </c>
      <c r="N125" s="69"/>
      <c r="O125" s="43" t="s">
        <v>14</v>
      </c>
      <c r="P125" s="124">
        <f>Q124/O124*100</f>
        <v>100</v>
      </c>
      <c r="Q125" s="69"/>
      <c r="R125" s="43" t="s">
        <v>14</v>
      </c>
      <c r="S125" s="124">
        <f>T124/R124*100</f>
        <v>95.652173913043484</v>
      </c>
      <c r="T125" s="83"/>
    </row>
    <row r="126" spans="1:20" ht="12.75" x14ac:dyDescent="0.2">
      <c r="A126" s="37" t="s">
        <v>23</v>
      </c>
      <c r="B126" s="80" t="s">
        <v>117</v>
      </c>
      <c r="C126" s="7">
        <v>3</v>
      </c>
      <c r="D126" s="7" t="s">
        <v>11</v>
      </c>
      <c r="E126" s="8">
        <v>3</v>
      </c>
      <c r="F126" s="7">
        <v>10</v>
      </c>
      <c r="G126" s="7" t="s">
        <v>11</v>
      </c>
      <c r="H126" s="8">
        <v>10</v>
      </c>
      <c r="I126" s="7">
        <v>5</v>
      </c>
      <c r="J126" s="7" t="s">
        <v>11</v>
      </c>
      <c r="K126" s="8">
        <v>2</v>
      </c>
      <c r="L126" s="7">
        <v>5</v>
      </c>
      <c r="M126" s="7" t="s">
        <v>11</v>
      </c>
      <c r="N126" s="8">
        <v>5</v>
      </c>
      <c r="O126" s="7">
        <v>2</v>
      </c>
      <c r="P126" s="7" t="s">
        <v>11</v>
      </c>
      <c r="Q126" s="8">
        <v>2</v>
      </c>
      <c r="R126" s="7">
        <f>SUM(C126,F126,I126,L126,O126)</f>
        <v>25</v>
      </c>
      <c r="S126" s="7" t="s">
        <v>11</v>
      </c>
      <c r="T126" s="9">
        <f>SUM(E126,H126,K126,N126,Q126)</f>
        <v>22</v>
      </c>
    </row>
    <row r="127" spans="1:20" ht="12.75" x14ac:dyDescent="0.2">
      <c r="A127" s="37" t="s">
        <v>31</v>
      </c>
      <c r="B127" s="81"/>
      <c r="C127" s="7" t="s">
        <v>14</v>
      </c>
      <c r="D127" s="87">
        <f>E126/C126*100</f>
        <v>100</v>
      </c>
      <c r="E127" s="69"/>
      <c r="F127" s="7" t="s">
        <v>14</v>
      </c>
      <c r="G127" s="87">
        <f>H126/F126*100</f>
        <v>100</v>
      </c>
      <c r="H127" s="69"/>
      <c r="I127" s="7" t="s">
        <v>14</v>
      </c>
      <c r="J127" s="87">
        <f>K126/I126*100</f>
        <v>40</v>
      </c>
      <c r="K127" s="69"/>
      <c r="L127" s="7" t="s">
        <v>14</v>
      </c>
      <c r="M127" s="87">
        <f>N126/L126*100</f>
        <v>100</v>
      </c>
      <c r="N127" s="69"/>
      <c r="O127" s="7" t="s">
        <v>14</v>
      </c>
      <c r="P127" s="87">
        <f>Q126/O126*100</f>
        <v>100</v>
      </c>
      <c r="Q127" s="69"/>
      <c r="R127" s="7" t="s">
        <v>14</v>
      </c>
      <c r="S127" s="87">
        <f>T126/R126*100</f>
        <v>88</v>
      </c>
      <c r="T127" s="83"/>
    </row>
    <row r="128" spans="1:20" ht="12.75" x14ac:dyDescent="0.2">
      <c r="A128" s="13" t="s">
        <v>24</v>
      </c>
      <c r="B128" s="125" t="s">
        <v>118</v>
      </c>
      <c r="C128" s="43">
        <v>3</v>
      </c>
      <c r="D128" s="43" t="s">
        <v>11</v>
      </c>
      <c r="E128" s="8">
        <v>3</v>
      </c>
      <c r="F128" s="43">
        <v>10</v>
      </c>
      <c r="G128" s="43" t="s">
        <v>11</v>
      </c>
      <c r="H128" s="8">
        <v>10</v>
      </c>
      <c r="I128" s="43">
        <v>5</v>
      </c>
      <c r="J128" s="43" t="s">
        <v>11</v>
      </c>
      <c r="K128" s="8">
        <v>3</v>
      </c>
      <c r="L128" s="43">
        <v>5</v>
      </c>
      <c r="M128" s="43" t="s">
        <v>11</v>
      </c>
      <c r="N128" s="8">
        <v>3</v>
      </c>
      <c r="O128" s="43">
        <v>2</v>
      </c>
      <c r="P128" s="43" t="s">
        <v>11</v>
      </c>
      <c r="Q128" s="8">
        <v>2</v>
      </c>
      <c r="R128" s="43">
        <f>SUM(C128,F128,I128,L128,O128)</f>
        <v>25</v>
      </c>
      <c r="S128" s="43" t="s">
        <v>11</v>
      </c>
      <c r="T128" s="44">
        <f>SUM(E128,H128,K128,N128,Q128)</f>
        <v>21</v>
      </c>
    </row>
    <row r="129" spans="1:20" ht="12.75" x14ac:dyDescent="0.2">
      <c r="A129" s="13" t="s">
        <v>31</v>
      </c>
      <c r="B129" s="81"/>
      <c r="C129" s="43" t="s">
        <v>14</v>
      </c>
      <c r="D129" s="124">
        <f>E128/C128*100</f>
        <v>100</v>
      </c>
      <c r="E129" s="69"/>
      <c r="F129" s="43" t="s">
        <v>14</v>
      </c>
      <c r="G129" s="124">
        <f>H128/F128*100</f>
        <v>100</v>
      </c>
      <c r="H129" s="69"/>
      <c r="I129" s="43" t="s">
        <v>14</v>
      </c>
      <c r="J129" s="124">
        <f>K128/I128*100</f>
        <v>60</v>
      </c>
      <c r="K129" s="69"/>
      <c r="L129" s="43" t="s">
        <v>14</v>
      </c>
      <c r="M129" s="124">
        <f>N128/L128*100</f>
        <v>60</v>
      </c>
      <c r="N129" s="69"/>
      <c r="O129" s="43" t="s">
        <v>14</v>
      </c>
      <c r="P129" s="124">
        <f>Q128/O128*100</f>
        <v>100</v>
      </c>
      <c r="Q129" s="69"/>
      <c r="R129" s="43" t="s">
        <v>14</v>
      </c>
      <c r="S129" s="124">
        <f>T128/R128*100</f>
        <v>84</v>
      </c>
      <c r="T129" s="83"/>
    </row>
    <row r="130" spans="1:20" ht="12.75" x14ac:dyDescent="0.2">
      <c r="A130" s="95" t="s">
        <v>32</v>
      </c>
      <c r="B130" s="85"/>
      <c r="C130" s="21">
        <f>SUM(C26,C36,C50,C62,C90,C94,C108)</f>
        <v>442</v>
      </c>
      <c r="D130" s="21" t="s">
        <v>11</v>
      </c>
      <c r="E130" s="21">
        <f t="shared" ref="E130:F130" si="38">SUM(E26,E36,E50,E62,E90,E94,E108)</f>
        <v>433</v>
      </c>
      <c r="F130" s="21">
        <f t="shared" si="38"/>
        <v>526</v>
      </c>
      <c r="G130" s="21" t="s">
        <v>11</v>
      </c>
      <c r="H130" s="21">
        <f t="shared" ref="H130:I130" si="39">SUM(H26,H36,H50,H62,H90,H94,H108)</f>
        <v>517</v>
      </c>
      <c r="I130" s="21">
        <f t="shared" si="39"/>
        <v>383</v>
      </c>
      <c r="J130" s="21" t="s">
        <v>11</v>
      </c>
      <c r="K130" s="21">
        <f>SUM(K26,K36,K50,K62,K90,K94,K108)</f>
        <v>363</v>
      </c>
      <c r="L130" s="21">
        <f>SUM(L26,L36,L50,L62,,L90,L94,L108)</f>
        <v>330</v>
      </c>
      <c r="M130" s="21" t="s">
        <v>11</v>
      </c>
      <c r="N130" s="21">
        <f t="shared" ref="N130:O130" si="40">SUM(N26,N36,N50,N62,N90,N94,N108)</f>
        <v>300</v>
      </c>
      <c r="O130" s="21">
        <f t="shared" si="40"/>
        <v>313</v>
      </c>
      <c r="P130" s="21" t="s">
        <v>11</v>
      </c>
      <c r="Q130" s="21">
        <f>SUM(Q26,Q36,Q50,Q62,Q90,Q94,Q108)</f>
        <v>301</v>
      </c>
      <c r="R130" s="22">
        <f>SUM(C130,F130,I130,L130,O130)</f>
        <v>1994</v>
      </c>
      <c r="S130" s="22" t="s">
        <v>11</v>
      </c>
      <c r="T130" s="23">
        <f>SUM(E130,H130,K130,N130,Q130)</f>
        <v>1914</v>
      </c>
    </row>
    <row r="131" spans="1:20" ht="12.75" x14ac:dyDescent="0.2">
      <c r="A131" s="96"/>
      <c r="B131" s="97"/>
      <c r="C131" s="24" t="s">
        <v>14</v>
      </c>
      <c r="D131" s="93">
        <f>E130/C130*100</f>
        <v>97.963800904977376</v>
      </c>
      <c r="E131" s="88"/>
      <c r="F131" s="24" t="s">
        <v>14</v>
      </c>
      <c r="G131" s="93">
        <f>H130/F130*100</f>
        <v>98.288973384030413</v>
      </c>
      <c r="H131" s="88"/>
      <c r="I131" s="24" t="s">
        <v>14</v>
      </c>
      <c r="J131" s="93">
        <f>K130/I130*100</f>
        <v>94.778067885117494</v>
      </c>
      <c r="K131" s="88"/>
      <c r="L131" s="24" t="s">
        <v>14</v>
      </c>
      <c r="M131" s="93">
        <f>N130/L130*100</f>
        <v>90.909090909090907</v>
      </c>
      <c r="N131" s="88"/>
      <c r="O131" s="24" t="s">
        <v>14</v>
      </c>
      <c r="P131" s="93">
        <f>Q130/O130*100</f>
        <v>96.166134185303505</v>
      </c>
      <c r="Q131" s="88"/>
      <c r="R131" s="25" t="s">
        <v>14</v>
      </c>
      <c r="S131" s="94">
        <f>T130/R130*100</f>
        <v>95.987963891675022</v>
      </c>
      <c r="T131" s="89"/>
    </row>
    <row r="132" spans="1:20" ht="12.75" x14ac:dyDescent="0.2">
      <c r="A132" s="98" t="s">
        <v>33</v>
      </c>
      <c r="B132" s="66"/>
      <c r="C132" s="99">
        <f>R130</f>
        <v>1994</v>
      </c>
      <c r="D132" s="66"/>
      <c r="E132" s="13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</row>
    <row r="133" spans="1:20" ht="12.75" x14ac:dyDescent="0.2">
      <c r="A133" s="100" t="s">
        <v>34</v>
      </c>
      <c r="B133" s="69"/>
      <c r="C133" s="101">
        <f>T130</f>
        <v>1914</v>
      </c>
      <c r="D133" s="69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</row>
    <row r="134" spans="1:20" ht="12.75" x14ac:dyDescent="0.2">
      <c r="A134" s="100" t="s">
        <v>4</v>
      </c>
      <c r="B134" s="69"/>
      <c r="C134" s="101">
        <f>S131</f>
        <v>95.987963891675022</v>
      </c>
      <c r="D134" s="69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</row>
    <row r="135" spans="1:20" ht="12.75" x14ac:dyDescent="0.2">
      <c r="A135" s="79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</row>
    <row r="136" spans="1:20" ht="12.75" x14ac:dyDescent="0.2">
      <c r="A136" s="33" t="s">
        <v>58</v>
      </c>
      <c r="B136" s="119" t="s">
        <v>68</v>
      </c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9"/>
    </row>
    <row r="137" spans="1:20" ht="12.75" x14ac:dyDescent="0.2">
      <c r="A137" s="132" t="s">
        <v>119</v>
      </c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3"/>
    </row>
    <row r="138" spans="1:20" ht="12.75" x14ac:dyDescent="0.2">
      <c r="A138" s="57">
        <v>1</v>
      </c>
      <c r="B138" s="133" t="s">
        <v>120</v>
      </c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9"/>
    </row>
    <row r="139" spans="1:20" ht="12.75" x14ac:dyDescent="0.2">
      <c r="A139" s="57">
        <v>2</v>
      </c>
      <c r="B139" s="133" t="s">
        <v>121</v>
      </c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9"/>
    </row>
    <row r="140" spans="1:20" ht="12.75" x14ac:dyDescent="0.2">
      <c r="A140" s="57">
        <v>3</v>
      </c>
      <c r="B140" s="133" t="s">
        <v>122</v>
      </c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9"/>
    </row>
    <row r="141" spans="1:20" ht="12.75" x14ac:dyDescent="0.2">
      <c r="A141" s="57">
        <v>4</v>
      </c>
      <c r="B141" s="133" t="s">
        <v>123</v>
      </c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9"/>
    </row>
    <row r="142" spans="1:20" ht="12.75" x14ac:dyDescent="0.2">
      <c r="A142" s="57">
        <v>5</v>
      </c>
      <c r="B142" s="59" t="s">
        <v>124</v>
      </c>
    </row>
    <row r="143" spans="1:20" ht="12.75" x14ac:dyDescent="0.2">
      <c r="A143" s="57">
        <v>6</v>
      </c>
      <c r="B143" s="59" t="s">
        <v>125</v>
      </c>
    </row>
    <row r="144" spans="1:20" ht="12.75" x14ac:dyDescent="0.2">
      <c r="A144" s="57">
        <v>7</v>
      </c>
      <c r="B144" s="59" t="s">
        <v>126</v>
      </c>
    </row>
    <row r="145" spans="1:20" ht="12.75" x14ac:dyDescent="0.2">
      <c r="A145" s="57">
        <v>8</v>
      </c>
      <c r="B145" s="59" t="s">
        <v>127</v>
      </c>
    </row>
    <row r="146" spans="1:20" ht="12.75" x14ac:dyDescent="0.2">
      <c r="A146" s="134" t="s">
        <v>128</v>
      </c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9"/>
    </row>
    <row r="147" spans="1:20" ht="12.75" x14ac:dyDescent="0.2">
      <c r="A147" s="57">
        <v>1</v>
      </c>
      <c r="B147" s="133" t="s">
        <v>129</v>
      </c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9"/>
    </row>
    <row r="148" spans="1:20" ht="12.75" x14ac:dyDescent="0.2">
      <c r="A148" s="57">
        <v>2</v>
      </c>
      <c r="B148" s="133" t="s">
        <v>130</v>
      </c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9"/>
    </row>
    <row r="149" spans="1:20" ht="12.75" x14ac:dyDescent="0.2">
      <c r="A149" s="57">
        <v>3</v>
      </c>
      <c r="B149" s="133" t="s">
        <v>131</v>
      </c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9"/>
    </row>
    <row r="150" spans="1:20" ht="12.75" x14ac:dyDescent="0.2">
      <c r="A150" s="57">
        <v>4</v>
      </c>
      <c r="B150" s="133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9"/>
    </row>
    <row r="151" spans="1:20" ht="12.75" x14ac:dyDescent="0.2">
      <c r="A151" s="57">
        <v>5</v>
      </c>
      <c r="B151" s="133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9"/>
    </row>
    <row r="152" spans="1:20" ht="12.75" x14ac:dyDescent="0.2">
      <c r="A152" s="79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</row>
    <row r="153" spans="1:20" ht="12.75" x14ac:dyDescent="0.2">
      <c r="A153" s="33" t="s">
        <v>59</v>
      </c>
      <c r="B153" s="140" t="s">
        <v>60</v>
      </c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9"/>
    </row>
    <row r="154" spans="1:20" ht="12.75" x14ac:dyDescent="0.2">
      <c r="A154" s="58" t="s">
        <v>1</v>
      </c>
      <c r="B154" s="58" t="s">
        <v>52</v>
      </c>
      <c r="C154" s="141" t="s">
        <v>61</v>
      </c>
      <c r="D154" s="61"/>
      <c r="E154" s="61"/>
      <c r="F154" s="61"/>
      <c r="G154" s="61"/>
      <c r="H154" s="61"/>
      <c r="I154" s="61"/>
      <c r="J154" s="64"/>
      <c r="K154" s="141" t="s">
        <v>62</v>
      </c>
      <c r="L154" s="61"/>
      <c r="M154" s="61"/>
      <c r="N154" s="61"/>
      <c r="O154" s="61"/>
      <c r="P154" s="61"/>
      <c r="Q154" s="61"/>
      <c r="R154" s="61"/>
      <c r="S154" s="61"/>
      <c r="T154" s="64"/>
    </row>
    <row r="155" spans="1:20" ht="12.75" x14ac:dyDescent="0.2">
      <c r="A155" s="142">
        <v>1</v>
      </c>
      <c r="B155" s="143" t="s">
        <v>35</v>
      </c>
      <c r="C155" s="135" t="s">
        <v>63</v>
      </c>
      <c r="D155" s="136"/>
      <c r="E155" s="136"/>
      <c r="F155" s="136"/>
      <c r="G155" s="136"/>
      <c r="H155" s="136"/>
      <c r="I155" s="136"/>
      <c r="J155" s="137"/>
      <c r="K155" s="135" t="s">
        <v>132</v>
      </c>
      <c r="L155" s="136"/>
      <c r="M155" s="136"/>
      <c r="N155" s="136"/>
      <c r="O155" s="136"/>
      <c r="P155" s="136"/>
      <c r="Q155" s="136"/>
      <c r="R155" s="136"/>
      <c r="S155" s="136"/>
      <c r="T155" s="137"/>
    </row>
    <row r="156" spans="1:20" ht="12.75" x14ac:dyDescent="0.2">
      <c r="A156" s="107"/>
      <c r="B156" s="107"/>
      <c r="C156" s="138" t="s">
        <v>64</v>
      </c>
      <c r="D156" s="108"/>
      <c r="E156" s="108"/>
      <c r="F156" s="108"/>
      <c r="G156" s="108"/>
      <c r="H156" s="108"/>
      <c r="I156" s="108"/>
      <c r="J156" s="109"/>
      <c r="K156" s="154" t="s">
        <v>133</v>
      </c>
      <c r="L156" s="108"/>
      <c r="M156" s="108"/>
      <c r="N156" s="108"/>
      <c r="O156" s="108"/>
      <c r="P156" s="108"/>
      <c r="Q156" s="108"/>
      <c r="R156" s="108"/>
      <c r="S156" s="108"/>
      <c r="T156" s="109"/>
    </row>
    <row r="157" spans="1:20" ht="12.75" x14ac:dyDescent="0.2">
      <c r="A157" s="107"/>
      <c r="B157" s="107"/>
      <c r="C157" s="139" t="s">
        <v>63</v>
      </c>
      <c r="D157" s="62"/>
      <c r="E157" s="62"/>
      <c r="F157" s="62"/>
      <c r="G157" s="62"/>
      <c r="H157" s="62"/>
      <c r="I157" s="62"/>
      <c r="J157" s="63"/>
      <c r="K157" s="139" t="s">
        <v>134</v>
      </c>
      <c r="L157" s="62"/>
      <c r="M157" s="62"/>
      <c r="N157" s="62"/>
      <c r="O157" s="62"/>
      <c r="P157" s="62"/>
      <c r="Q157" s="62"/>
      <c r="R157" s="62"/>
      <c r="S157" s="62"/>
      <c r="T157" s="63"/>
    </row>
    <row r="158" spans="1:20" ht="12.75" x14ac:dyDescent="0.2">
      <c r="A158" s="107"/>
      <c r="B158" s="107"/>
      <c r="C158" s="138" t="s">
        <v>64</v>
      </c>
      <c r="D158" s="108"/>
      <c r="E158" s="108"/>
      <c r="F158" s="108"/>
      <c r="G158" s="108"/>
      <c r="H158" s="108"/>
      <c r="I158" s="108"/>
      <c r="J158" s="109"/>
      <c r="K158" s="138" t="s">
        <v>135</v>
      </c>
      <c r="L158" s="108"/>
      <c r="M158" s="108"/>
      <c r="N158" s="108"/>
      <c r="O158" s="108"/>
      <c r="P158" s="108"/>
      <c r="Q158" s="108"/>
      <c r="R158" s="108"/>
      <c r="S158" s="108"/>
      <c r="T158" s="109"/>
    </row>
    <row r="159" spans="1:20" ht="12.75" x14ac:dyDescent="0.2">
      <c r="A159" s="107"/>
      <c r="B159" s="107"/>
      <c r="C159" s="139" t="s">
        <v>63</v>
      </c>
      <c r="D159" s="62"/>
      <c r="E159" s="62"/>
      <c r="F159" s="62"/>
      <c r="G159" s="62"/>
      <c r="H159" s="62"/>
      <c r="I159" s="62"/>
      <c r="J159" s="63"/>
      <c r="K159" s="139" t="s">
        <v>136</v>
      </c>
      <c r="L159" s="62"/>
      <c r="M159" s="62"/>
      <c r="N159" s="62"/>
      <c r="O159" s="62"/>
      <c r="P159" s="62"/>
      <c r="Q159" s="62"/>
      <c r="R159" s="62"/>
      <c r="S159" s="62"/>
      <c r="T159" s="63"/>
    </row>
    <row r="160" spans="1:20" ht="12.75" x14ac:dyDescent="0.2">
      <c r="A160" s="107"/>
      <c r="B160" s="107"/>
      <c r="C160" s="138" t="s">
        <v>64</v>
      </c>
      <c r="D160" s="108"/>
      <c r="E160" s="108"/>
      <c r="F160" s="108"/>
      <c r="G160" s="108"/>
      <c r="H160" s="108"/>
      <c r="I160" s="108"/>
      <c r="J160" s="109"/>
      <c r="K160" s="154" t="s">
        <v>137</v>
      </c>
      <c r="L160" s="108"/>
      <c r="M160" s="108"/>
      <c r="N160" s="108"/>
      <c r="O160" s="108"/>
      <c r="P160" s="108"/>
      <c r="Q160" s="108"/>
      <c r="R160" s="108"/>
      <c r="S160" s="108"/>
      <c r="T160" s="109"/>
    </row>
    <row r="161" spans="1:20" ht="12.75" x14ac:dyDescent="0.2">
      <c r="A161" s="107"/>
      <c r="B161" s="107"/>
      <c r="C161" s="139" t="s">
        <v>63</v>
      </c>
      <c r="D161" s="62"/>
      <c r="E161" s="62"/>
      <c r="F161" s="62"/>
      <c r="G161" s="62"/>
      <c r="H161" s="62"/>
      <c r="I161" s="62"/>
      <c r="J161" s="63"/>
      <c r="K161" s="139" t="s">
        <v>138</v>
      </c>
      <c r="L161" s="62"/>
      <c r="M161" s="62"/>
      <c r="N161" s="62"/>
      <c r="O161" s="62"/>
      <c r="P161" s="62"/>
      <c r="Q161" s="62"/>
      <c r="R161" s="62"/>
      <c r="S161" s="62"/>
      <c r="T161" s="63"/>
    </row>
    <row r="162" spans="1:20" ht="12.75" x14ac:dyDescent="0.2">
      <c r="A162" s="107"/>
      <c r="B162" s="107"/>
      <c r="C162" s="138" t="s">
        <v>64</v>
      </c>
      <c r="D162" s="108"/>
      <c r="E162" s="108"/>
      <c r="F162" s="108"/>
      <c r="G162" s="108"/>
      <c r="H162" s="108"/>
      <c r="I162" s="108"/>
      <c r="J162" s="109"/>
      <c r="K162" s="154" t="s">
        <v>139</v>
      </c>
      <c r="L162" s="108"/>
      <c r="M162" s="108"/>
      <c r="N162" s="108"/>
      <c r="O162" s="108"/>
      <c r="P162" s="108"/>
      <c r="Q162" s="108"/>
      <c r="R162" s="108"/>
      <c r="S162" s="108"/>
      <c r="T162" s="109"/>
    </row>
    <row r="163" spans="1:20" ht="12.75" x14ac:dyDescent="0.2">
      <c r="A163" s="107"/>
      <c r="B163" s="107"/>
      <c r="C163" s="139" t="s">
        <v>63</v>
      </c>
      <c r="D163" s="62"/>
      <c r="E163" s="62"/>
      <c r="F163" s="62"/>
      <c r="G163" s="62"/>
      <c r="H163" s="62"/>
      <c r="I163" s="62"/>
      <c r="J163" s="63"/>
      <c r="K163" s="139" t="s">
        <v>63</v>
      </c>
      <c r="L163" s="62"/>
      <c r="M163" s="62"/>
      <c r="N163" s="62"/>
      <c r="O163" s="62"/>
      <c r="P163" s="62"/>
      <c r="Q163" s="62"/>
      <c r="R163" s="62"/>
      <c r="S163" s="62"/>
      <c r="T163" s="63"/>
    </row>
    <row r="164" spans="1:20" ht="12.75" x14ac:dyDescent="0.2">
      <c r="A164" s="81"/>
      <c r="B164" s="81"/>
      <c r="C164" s="144" t="s">
        <v>64</v>
      </c>
      <c r="D164" s="145"/>
      <c r="E164" s="145"/>
      <c r="F164" s="145"/>
      <c r="G164" s="145"/>
      <c r="H164" s="145"/>
      <c r="I164" s="145"/>
      <c r="J164" s="146"/>
      <c r="K164" s="144" t="s">
        <v>65</v>
      </c>
      <c r="L164" s="145"/>
      <c r="M164" s="145"/>
      <c r="N164" s="145"/>
      <c r="O164" s="145"/>
      <c r="P164" s="145"/>
      <c r="Q164" s="145"/>
      <c r="R164" s="145"/>
      <c r="S164" s="145"/>
      <c r="T164" s="146"/>
    </row>
    <row r="165" spans="1:20" ht="12.75" x14ac:dyDescent="0.2">
      <c r="A165" s="142">
        <v>2</v>
      </c>
      <c r="B165" s="143" t="s">
        <v>36</v>
      </c>
      <c r="C165" s="135" t="s">
        <v>63</v>
      </c>
      <c r="D165" s="136"/>
      <c r="E165" s="136"/>
      <c r="F165" s="136"/>
      <c r="G165" s="136"/>
      <c r="H165" s="136"/>
      <c r="I165" s="136"/>
      <c r="J165" s="137"/>
      <c r="K165" s="135" t="s">
        <v>140</v>
      </c>
      <c r="L165" s="136"/>
      <c r="M165" s="136"/>
      <c r="N165" s="136"/>
      <c r="O165" s="136"/>
      <c r="P165" s="136"/>
      <c r="Q165" s="136"/>
      <c r="R165" s="136"/>
      <c r="S165" s="136"/>
      <c r="T165" s="137"/>
    </row>
    <row r="166" spans="1:20" ht="12.75" x14ac:dyDescent="0.2">
      <c r="A166" s="107"/>
      <c r="B166" s="107"/>
      <c r="C166" s="138" t="s">
        <v>64</v>
      </c>
      <c r="D166" s="108"/>
      <c r="E166" s="108"/>
      <c r="F166" s="108"/>
      <c r="G166" s="108"/>
      <c r="H166" s="108"/>
      <c r="I166" s="108"/>
      <c r="J166" s="109"/>
      <c r="K166" s="154" t="s">
        <v>141</v>
      </c>
      <c r="L166" s="108"/>
      <c r="M166" s="108"/>
      <c r="N166" s="108"/>
      <c r="O166" s="108"/>
      <c r="P166" s="108"/>
      <c r="Q166" s="108"/>
      <c r="R166" s="108"/>
      <c r="S166" s="108"/>
      <c r="T166" s="109"/>
    </row>
    <row r="167" spans="1:20" ht="12.75" x14ac:dyDescent="0.2">
      <c r="A167" s="107"/>
      <c r="B167" s="107"/>
      <c r="C167" s="139" t="s">
        <v>63</v>
      </c>
      <c r="D167" s="62"/>
      <c r="E167" s="62"/>
      <c r="F167" s="62"/>
      <c r="G167" s="62"/>
      <c r="H167" s="62"/>
      <c r="I167" s="62"/>
      <c r="J167" s="63"/>
      <c r="K167" s="139" t="s">
        <v>142</v>
      </c>
      <c r="L167" s="62"/>
      <c r="M167" s="62"/>
      <c r="N167" s="62"/>
      <c r="O167" s="62"/>
      <c r="P167" s="62"/>
      <c r="Q167" s="62"/>
      <c r="R167" s="62"/>
      <c r="S167" s="62"/>
      <c r="T167" s="63"/>
    </row>
    <row r="168" spans="1:20" ht="12.75" x14ac:dyDescent="0.2">
      <c r="A168" s="107"/>
      <c r="B168" s="107"/>
      <c r="C168" s="138" t="s">
        <v>64</v>
      </c>
      <c r="D168" s="108"/>
      <c r="E168" s="108"/>
      <c r="F168" s="108"/>
      <c r="G168" s="108"/>
      <c r="H168" s="108"/>
      <c r="I168" s="108"/>
      <c r="J168" s="109"/>
      <c r="K168" s="154" t="s">
        <v>143</v>
      </c>
      <c r="L168" s="108"/>
      <c r="M168" s="108"/>
      <c r="N168" s="108"/>
      <c r="O168" s="108"/>
      <c r="P168" s="108"/>
      <c r="Q168" s="108"/>
      <c r="R168" s="108"/>
      <c r="S168" s="108"/>
      <c r="T168" s="109"/>
    </row>
    <row r="169" spans="1:20" ht="12.75" x14ac:dyDescent="0.2">
      <c r="A169" s="107"/>
      <c r="B169" s="107"/>
      <c r="C169" s="139" t="s">
        <v>63</v>
      </c>
      <c r="D169" s="62"/>
      <c r="E169" s="62"/>
      <c r="F169" s="62"/>
      <c r="G169" s="62"/>
      <c r="H169" s="62"/>
      <c r="I169" s="62"/>
      <c r="J169" s="63"/>
      <c r="K169" s="139" t="s">
        <v>144</v>
      </c>
      <c r="L169" s="62"/>
      <c r="M169" s="62"/>
      <c r="N169" s="62"/>
      <c r="O169" s="62"/>
      <c r="P169" s="62"/>
      <c r="Q169" s="62"/>
      <c r="R169" s="62"/>
      <c r="S169" s="62"/>
      <c r="T169" s="63"/>
    </row>
    <row r="170" spans="1:20" ht="12.75" x14ac:dyDescent="0.2">
      <c r="A170" s="107"/>
      <c r="B170" s="107"/>
      <c r="C170" s="138" t="s">
        <v>64</v>
      </c>
      <c r="D170" s="108"/>
      <c r="E170" s="108"/>
      <c r="F170" s="108"/>
      <c r="G170" s="108"/>
      <c r="H170" s="108"/>
      <c r="I170" s="108"/>
      <c r="J170" s="109"/>
      <c r="K170" s="154" t="s">
        <v>145</v>
      </c>
      <c r="L170" s="108"/>
      <c r="M170" s="108"/>
      <c r="N170" s="108"/>
      <c r="O170" s="108"/>
      <c r="P170" s="108"/>
      <c r="Q170" s="108"/>
      <c r="R170" s="108"/>
      <c r="S170" s="108"/>
      <c r="T170" s="109"/>
    </row>
    <row r="171" spans="1:20" ht="12.75" x14ac:dyDescent="0.2">
      <c r="A171" s="107"/>
      <c r="B171" s="107"/>
      <c r="C171" s="139" t="s">
        <v>63</v>
      </c>
      <c r="D171" s="62"/>
      <c r="E171" s="62"/>
      <c r="F171" s="62"/>
      <c r="G171" s="62"/>
      <c r="H171" s="62"/>
      <c r="I171" s="62"/>
      <c r="J171" s="63"/>
      <c r="K171" s="139" t="s">
        <v>146</v>
      </c>
      <c r="L171" s="62"/>
      <c r="M171" s="62"/>
      <c r="N171" s="62"/>
      <c r="O171" s="62"/>
      <c r="P171" s="62"/>
      <c r="Q171" s="62"/>
      <c r="R171" s="62"/>
      <c r="S171" s="62"/>
      <c r="T171" s="63"/>
    </row>
    <row r="172" spans="1:20" ht="12.75" x14ac:dyDescent="0.2">
      <c r="A172" s="107"/>
      <c r="B172" s="107"/>
      <c r="C172" s="138" t="s">
        <v>64</v>
      </c>
      <c r="D172" s="108"/>
      <c r="E172" s="108"/>
      <c r="F172" s="108"/>
      <c r="G172" s="108"/>
      <c r="H172" s="108"/>
      <c r="I172" s="108"/>
      <c r="J172" s="109"/>
      <c r="K172" s="154" t="s">
        <v>147</v>
      </c>
      <c r="L172" s="108"/>
      <c r="M172" s="108"/>
      <c r="N172" s="108"/>
      <c r="O172" s="108"/>
      <c r="P172" s="108"/>
      <c r="Q172" s="108"/>
      <c r="R172" s="108"/>
      <c r="S172" s="108"/>
      <c r="T172" s="109"/>
    </row>
    <row r="173" spans="1:20" ht="12.75" x14ac:dyDescent="0.2">
      <c r="A173" s="107"/>
      <c r="B173" s="107"/>
      <c r="C173" s="139" t="s">
        <v>63</v>
      </c>
      <c r="D173" s="62"/>
      <c r="E173" s="62"/>
      <c r="F173" s="62"/>
      <c r="G173" s="62"/>
      <c r="H173" s="62"/>
      <c r="I173" s="62"/>
      <c r="J173" s="63"/>
      <c r="K173" s="139" t="s">
        <v>63</v>
      </c>
      <c r="L173" s="62"/>
      <c r="M173" s="62"/>
      <c r="N173" s="62"/>
      <c r="O173" s="62"/>
      <c r="P173" s="62"/>
      <c r="Q173" s="62"/>
      <c r="R173" s="62"/>
      <c r="S173" s="62"/>
      <c r="T173" s="63"/>
    </row>
    <row r="174" spans="1:20" ht="12.75" x14ac:dyDescent="0.2">
      <c r="A174" s="81"/>
      <c r="B174" s="81"/>
      <c r="C174" s="144" t="s">
        <v>64</v>
      </c>
      <c r="D174" s="145"/>
      <c r="E174" s="145"/>
      <c r="F174" s="145"/>
      <c r="G174" s="145"/>
      <c r="H174" s="145"/>
      <c r="I174" s="145"/>
      <c r="J174" s="146"/>
      <c r="K174" s="144" t="s">
        <v>65</v>
      </c>
      <c r="L174" s="145"/>
      <c r="M174" s="145"/>
      <c r="N174" s="145"/>
      <c r="O174" s="145"/>
      <c r="P174" s="145"/>
      <c r="Q174" s="145"/>
      <c r="R174" s="145"/>
      <c r="S174" s="145"/>
      <c r="T174" s="146"/>
    </row>
    <row r="175" spans="1:20" ht="12.75" x14ac:dyDescent="0.2">
      <c r="A175" s="142">
        <v>3</v>
      </c>
      <c r="B175" s="143" t="s">
        <v>37</v>
      </c>
      <c r="C175" s="135" t="s">
        <v>148</v>
      </c>
      <c r="D175" s="136"/>
      <c r="E175" s="136"/>
      <c r="F175" s="136"/>
      <c r="G175" s="136"/>
      <c r="H175" s="136"/>
      <c r="I175" s="136"/>
      <c r="J175" s="137"/>
      <c r="K175" s="135" t="s">
        <v>149</v>
      </c>
      <c r="L175" s="136"/>
      <c r="M175" s="136"/>
      <c r="N175" s="136"/>
      <c r="O175" s="136"/>
      <c r="P175" s="136"/>
      <c r="Q175" s="136"/>
      <c r="R175" s="136"/>
      <c r="S175" s="136"/>
      <c r="T175" s="137"/>
    </row>
    <row r="176" spans="1:20" ht="12.75" x14ac:dyDescent="0.2">
      <c r="A176" s="107"/>
      <c r="B176" s="107"/>
      <c r="C176" s="138" t="s">
        <v>150</v>
      </c>
      <c r="D176" s="108"/>
      <c r="E176" s="108"/>
      <c r="F176" s="108"/>
      <c r="G176" s="108"/>
      <c r="H176" s="108"/>
      <c r="I176" s="108"/>
      <c r="J176" s="109"/>
      <c r="K176" s="138" t="s">
        <v>151</v>
      </c>
      <c r="L176" s="108"/>
      <c r="M176" s="108"/>
      <c r="N176" s="108"/>
      <c r="O176" s="108"/>
      <c r="P176" s="108"/>
      <c r="Q176" s="108"/>
      <c r="R176" s="108"/>
      <c r="S176" s="108"/>
      <c r="T176" s="109"/>
    </row>
    <row r="177" spans="1:20" ht="12.75" x14ac:dyDescent="0.2">
      <c r="A177" s="107"/>
      <c r="B177" s="107"/>
      <c r="C177" s="139" t="s">
        <v>63</v>
      </c>
      <c r="D177" s="62"/>
      <c r="E177" s="62"/>
      <c r="F177" s="62"/>
      <c r="G177" s="62"/>
      <c r="H177" s="62"/>
      <c r="I177" s="62"/>
      <c r="J177" s="63"/>
      <c r="K177" s="139" t="s">
        <v>148</v>
      </c>
      <c r="L177" s="62"/>
      <c r="M177" s="62"/>
      <c r="N177" s="62"/>
      <c r="O177" s="62"/>
      <c r="P177" s="62"/>
      <c r="Q177" s="62"/>
      <c r="R177" s="62"/>
      <c r="S177" s="62"/>
      <c r="T177" s="63"/>
    </row>
    <row r="178" spans="1:20" ht="12.75" x14ac:dyDescent="0.2">
      <c r="A178" s="107"/>
      <c r="B178" s="107"/>
      <c r="C178" s="138" t="s">
        <v>64</v>
      </c>
      <c r="D178" s="108"/>
      <c r="E178" s="108"/>
      <c r="F178" s="108"/>
      <c r="G178" s="108"/>
      <c r="H178" s="108"/>
      <c r="I178" s="108"/>
      <c r="J178" s="109"/>
      <c r="K178" s="138" t="s">
        <v>152</v>
      </c>
      <c r="L178" s="108"/>
      <c r="M178" s="108"/>
      <c r="N178" s="108"/>
      <c r="O178" s="108"/>
      <c r="P178" s="108"/>
      <c r="Q178" s="108"/>
      <c r="R178" s="108"/>
      <c r="S178" s="108"/>
      <c r="T178" s="109"/>
    </row>
    <row r="179" spans="1:20" ht="12.75" x14ac:dyDescent="0.2">
      <c r="A179" s="107"/>
      <c r="B179" s="107"/>
      <c r="C179" s="139" t="s">
        <v>63</v>
      </c>
      <c r="D179" s="62"/>
      <c r="E179" s="62"/>
      <c r="F179" s="62"/>
      <c r="G179" s="62"/>
      <c r="H179" s="62"/>
      <c r="I179" s="62"/>
      <c r="J179" s="63"/>
      <c r="K179" s="139" t="s">
        <v>63</v>
      </c>
      <c r="L179" s="62"/>
      <c r="M179" s="62"/>
      <c r="N179" s="62"/>
      <c r="O179" s="62"/>
      <c r="P179" s="62"/>
      <c r="Q179" s="62"/>
      <c r="R179" s="62"/>
      <c r="S179" s="62"/>
      <c r="T179" s="63"/>
    </row>
    <row r="180" spans="1:20" ht="12.75" x14ac:dyDescent="0.2">
      <c r="A180" s="107"/>
      <c r="B180" s="107"/>
      <c r="C180" s="138" t="s">
        <v>64</v>
      </c>
      <c r="D180" s="108"/>
      <c r="E180" s="108"/>
      <c r="F180" s="108"/>
      <c r="G180" s="108"/>
      <c r="H180" s="108"/>
      <c r="I180" s="108"/>
      <c r="J180" s="109"/>
      <c r="K180" s="138" t="s">
        <v>65</v>
      </c>
      <c r="L180" s="108"/>
      <c r="M180" s="108"/>
      <c r="N180" s="108"/>
      <c r="O180" s="108"/>
      <c r="P180" s="108"/>
      <c r="Q180" s="108"/>
      <c r="R180" s="108"/>
      <c r="S180" s="108"/>
      <c r="T180" s="109"/>
    </row>
    <row r="181" spans="1:20" ht="12.75" x14ac:dyDescent="0.2">
      <c r="A181" s="107"/>
      <c r="B181" s="107"/>
      <c r="C181" s="139" t="s">
        <v>63</v>
      </c>
      <c r="D181" s="62"/>
      <c r="E181" s="62"/>
      <c r="F181" s="62"/>
      <c r="G181" s="62"/>
      <c r="H181" s="62"/>
      <c r="I181" s="62"/>
      <c r="J181" s="63"/>
      <c r="K181" s="139" t="s">
        <v>63</v>
      </c>
      <c r="L181" s="62"/>
      <c r="M181" s="62"/>
      <c r="N181" s="62"/>
      <c r="O181" s="62"/>
      <c r="P181" s="62"/>
      <c r="Q181" s="62"/>
      <c r="R181" s="62"/>
      <c r="S181" s="62"/>
      <c r="T181" s="63"/>
    </row>
    <row r="182" spans="1:20" ht="12.75" x14ac:dyDescent="0.2">
      <c r="A182" s="107"/>
      <c r="B182" s="107"/>
      <c r="C182" s="138" t="s">
        <v>64</v>
      </c>
      <c r="D182" s="108"/>
      <c r="E182" s="108"/>
      <c r="F182" s="108"/>
      <c r="G182" s="108"/>
      <c r="H182" s="108"/>
      <c r="I182" s="108"/>
      <c r="J182" s="109"/>
      <c r="K182" s="138" t="s">
        <v>65</v>
      </c>
      <c r="L182" s="108"/>
      <c r="M182" s="108"/>
      <c r="N182" s="108"/>
      <c r="O182" s="108"/>
      <c r="P182" s="108"/>
      <c r="Q182" s="108"/>
      <c r="R182" s="108"/>
      <c r="S182" s="108"/>
      <c r="T182" s="109"/>
    </row>
    <row r="183" spans="1:20" ht="12.75" x14ac:dyDescent="0.2">
      <c r="A183" s="107"/>
      <c r="B183" s="107"/>
      <c r="C183" s="139" t="s">
        <v>63</v>
      </c>
      <c r="D183" s="62"/>
      <c r="E183" s="62"/>
      <c r="F183" s="62"/>
      <c r="G183" s="62"/>
      <c r="H183" s="62"/>
      <c r="I183" s="62"/>
      <c r="J183" s="63"/>
      <c r="K183" s="139" t="s">
        <v>63</v>
      </c>
      <c r="L183" s="62"/>
      <c r="M183" s="62"/>
      <c r="N183" s="62"/>
      <c r="O183" s="62"/>
      <c r="P183" s="62"/>
      <c r="Q183" s="62"/>
      <c r="R183" s="62"/>
      <c r="S183" s="62"/>
      <c r="T183" s="63"/>
    </row>
    <row r="184" spans="1:20" ht="12.75" x14ac:dyDescent="0.2">
      <c r="A184" s="81"/>
      <c r="B184" s="81"/>
      <c r="C184" s="144" t="s">
        <v>64</v>
      </c>
      <c r="D184" s="145"/>
      <c r="E184" s="145"/>
      <c r="F184" s="145"/>
      <c r="G184" s="145"/>
      <c r="H184" s="145"/>
      <c r="I184" s="145"/>
      <c r="J184" s="146"/>
      <c r="K184" s="144" t="s">
        <v>65</v>
      </c>
      <c r="L184" s="145"/>
      <c r="M184" s="145"/>
      <c r="N184" s="145"/>
      <c r="O184" s="145"/>
      <c r="P184" s="145"/>
      <c r="Q184" s="145"/>
      <c r="R184" s="145"/>
      <c r="S184" s="145"/>
      <c r="T184" s="146"/>
    </row>
    <row r="185" spans="1:20" ht="12.75" x14ac:dyDescent="0.2">
      <c r="A185" s="142">
        <v>4</v>
      </c>
      <c r="B185" s="143" t="s">
        <v>38</v>
      </c>
      <c r="C185" s="135" t="s">
        <v>63</v>
      </c>
      <c r="D185" s="136"/>
      <c r="E185" s="136"/>
      <c r="F185" s="136"/>
      <c r="G185" s="136"/>
      <c r="H185" s="136"/>
      <c r="I185" s="136"/>
      <c r="J185" s="137"/>
      <c r="K185" s="135" t="s">
        <v>153</v>
      </c>
      <c r="L185" s="136"/>
      <c r="M185" s="136"/>
      <c r="N185" s="136"/>
      <c r="O185" s="136"/>
      <c r="P185" s="136"/>
      <c r="Q185" s="136"/>
      <c r="R185" s="136"/>
      <c r="S185" s="136"/>
      <c r="T185" s="137"/>
    </row>
    <row r="186" spans="1:20" ht="12.75" x14ac:dyDescent="0.2">
      <c r="A186" s="107"/>
      <c r="B186" s="107"/>
      <c r="C186" s="138" t="s">
        <v>64</v>
      </c>
      <c r="D186" s="108"/>
      <c r="E186" s="108"/>
      <c r="F186" s="108"/>
      <c r="G186" s="108"/>
      <c r="H186" s="108"/>
      <c r="I186" s="108"/>
      <c r="J186" s="109"/>
      <c r="K186" s="138" t="s">
        <v>154</v>
      </c>
      <c r="L186" s="108"/>
      <c r="M186" s="108"/>
      <c r="N186" s="108"/>
      <c r="O186" s="108"/>
      <c r="P186" s="108"/>
      <c r="Q186" s="108"/>
      <c r="R186" s="108"/>
      <c r="S186" s="108"/>
      <c r="T186" s="109"/>
    </row>
    <row r="187" spans="1:20" ht="12.75" x14ac:dyDescent="0.2">
      <c r="A187" s="107"/>
      <c r="B187" s="107"/>
      <c r="C187" s="139" t="s">
        <v>63</v>
      </c>
      <c r="D187" s="62"/>
      <c r="E187" s="62"/>
      <c r="F187" s="62"/>
      <c r="G187" s="62"/>
      <c r="H187" s="62"/>
      <c r="I187" s="62"/>
      <c r="J187" s="63"/>
      <c r="K187" s="139" t="s">
        <v>155</v>
      </c>
      <c r="L187" s="62"/>
      <c r="M187" s="62"/>
      <c r="N187" s="62"/>
      <c r="O187" s="62"/>
      <c r="P187" s="62"/>
      <c r="Q187" s="62"/>
      <c r="R187" s="62"/>
      <c r="S187" s="62"/>
      <c r="T187" s="63"/>
    </row>
    <row r="188" spans="1:20" ht="12.75" x14ac:dyDescent="0.2">
      <c r="A188" s="107"/>
      <c r="B188" s="107"/>
      <c r="C188" s="138" t="s">
        <v>64</v>
      </c>
      <c r="D188" s="108"/>
      <c r="E188" s="108"/>
      <c r="F188" s="108"/>
      <c r="G188" s="108"/>
      <c r="H188" s="108"/>
      <c r="I188" s="108"/>
      <c r="J188" s="109"/>
      <c r="K188" s="138" t="s">
        <v>154</v>
      </c>
      <c r="L188" s="108"/>
      <c r="M188" s="108"/>
      <c r="N188" s="108"/>
      <c r="O188" s="108"/>
      <c r="P188" s="108"/>
      <c r="Q188" s="108"/>
      <c r="R188" s="108"/>
      <c r="S188" s="108"/>
      <c r="T188" s="109"/>
    </row>
    <row r="189" spans="1:20" ht="12.75" x14ac:dyDescent="0.2">
      <c r="A189" s="107"/>
      <c r="B189" s="107"/>
      <c r="C189" s="139" t="s">
        <v>63</v>
      </c>
      <c r="D189" s="62"/>
      <c r="E189" s="62"/>
      <c r="F189" s="62"/>
      <c r="G189" s="62"/>
      <c r="H189" s="62"/>
      <c r="I189" s="62"/>
      <c r="J189" s="63"/>
      <c r="K189" s="139" t="s">
        <v>156</v>
      </c>
      <c r="L189" s="62"/>
      <c r="M189" s="62"/>
      <c r="N189" s="62"/>
      <c r="O189" s="62"/>
      <c r="P189" s="62"/>
      <c r="Q189" s="62"/>
      <c r="R189" s="62"/>
      <c r="S189" s="62"/>
      <c r="T189" s="63"/>
    </row>
    <row r="190" spans="1:20" ht="12.75" x14ac:dyDescent="0.2">
      <c r="A190" s="107"/>
      <c r="B190" s="107"/>
      <c r="C190" s="138" t="s">
        <v>64</v>
      </c>
      <c r="D190" s="108"/>
      <c r="E190" s="108"/>
      <c r="F190" s="108"/>
      <c r="G190" s="108"/>
      <c r="H190" s="108"/>
      <c r="I190" s="108"/>
      <c r="J190" s="109"/>
      <c r="K190" s="138" t="s">
        <v>154</v>
      </c>
      <c r="L190" s="108"/>
      <c r="M190" s="108"/>
      <c r="N190" s="108"/>
      <c r="O190" s="108"/>
      <c r="P190" s="108"/>
      <c r="Q190" s="108"/>
      <c r="R190" s="108"/>
      <c r="S190" s="108"/>
      <c r="T190" s="109"/>
    </row>
    <row r="191" spans="1:20" ht="12.75" x14ac:dyDescent="0.2">
      <c r="A191" s="107"/>
      <c r="B191" s="107"/>
      <c r="C191" s="139" t="s">
        <v>63</v>
      </c>
      <c r="D191" s="62"/>
      <c r="E191" s="62"/>
      <c r="F191" s="62"/>
      <c r="G191" s="62"/>
      <c r="H191" s="62"/>
      <c r="I191" s="62"/>
      <c r="J191" s="63"/>
      <c r="K191" s="139" t="s">
        <v>157</v>
      </c>
      <c r="L191" s="62"/>
      <c r="M191" s="62"/>
      <c r="N191" s="62"/>
      <c r="O191" s="62"/>
      <c r="P191" s="62"/>
      <c r="Q191" s="62"/>
      <c r="R191" s="62"/>
      <c r="S191" s="62"/>
      <c r="T191" s="63"/>
    </row>
    <row r="192" spans="1:20" ht="12.75" x14ac:dyDescent="0.2">
      <c r="A192" s="107"/>
      <c r="B192" s="107"/>
      <c r="C192" s="138" t="s">
        <v>64</v>
      </c>
      <c r="D192" s="108"/>
      <c r="E192" s="108"/>
      <c r="F192" s="108"/>
      <c r="G192" s="108"/>
      <c r="H192" s="108"/>
      <c r="I192" s="108"/>
      <c r="J192" s="109"/>
      <c r="K192" s="138" t="s">
        <v>154</v>
      </c>
      <c r="L192" s="108"/>
      <c r="M192" s="108"/>
      <c r="N192" s="108"/>
      <c r="O192" s="108"/>
      <c r="P192" s="108"/>
      <c r="Q192" s="108"/>
      <c r="R192" s="108"/>
      <c r="S192" s="108"/>
      <c r="T192" s="109"/>
    </row>
    <row r="193" spans="1:20" ht="12.75" x14ac:dyDescent="0.2">
      <c r="A193" s="107"/>
      <c r="B193" s="107"/>
      <c r="C193" s="139" t="s">
        <v>63</v>
      </c>
      <c r="D193" s="62"/>
      <c r="E193" s="62"/>
      <c r="F193" s="62"/>
      <c r="G193" s="62"/>
      <c r="H193" s="62"/>
      <c r="I193" s="62"/>
      <c r="J193" s="63"/>
      <c r="K193" s="139" t="s">
        <v>63</v>
      </c>
      <c r="L193" s="62"/>
      <c r="M193" s="62"/>
      <c r="N193" s="62"/>
      <c r="O193" s="62"/>
      <c r="P193" s="62"/>
      <c r="Q193" s="62"/>
      <c r="R193" s="62"/>
      <c r="S193" s="62"/>
      <c r="T193" s="63"/>
    </row>
    <row r="194" spans="1:20" ht="12.75" x14ac:dyDescent="0.2">
      <c r="A194" s="81"/>
      <c r="B194" s="81"/>
      <c r="C194" s="144" t="s">
        <v>64</v>
      </c>
      <c r="D194" s="145"/>
      <c r="E194" s="145"/>
      <c r="F194" s="145"/>
      <c r="G194" s="145"/>
      <c r="H194" s="145"/>
      <c r="I194" s="145"/>
      <c r="J194" s="146"/>
      <c r="K194" s="144" t="s">
        <v>65</v>
      </c>
      <c r="L194" s="145"/>
      <c r="M194" s="145"/>
      <c r="N194" s="145"/>
      <c r="O194" s="145"/>
      <c r="P194" s="145"/>
      <c r="Q194" s="145"/>
      <c r="R194" s="145"/>
      <c r="S194" s="145"/>
      <c r="T194" s="146"/>
    </row>
    <row r="195" spans="1:20" ht="12.75" x14ac:dyDescent="0.2">
      <c r="A195" s="142">
        <v>5</v>
      </c>
      <c r="B195" s="143" t="s">
        <v>39</v>
      </c>
      <c r="C195" s="135" t="s">
        <v>63</v>
      </c>
      <c r="D195" s="136"/>
      <c r="E195" s="136"/>
      <c r="F195" s="136"/>
      <c r="G195" s="136"/>
      <c r="H195" s="136"/>
      <c r="I195" s="136"/>
      <c r="J195" s="137"/>
      <c r="K195" s="135" t="s">
        <v>63</v>
      </c>
      <c r="L195" s="136"/>
      <c r="M195" s="136"/>
      <c r="N195" s="136"/>
      <c r="O195" s="136"/>
      <c r="P195" s="136"/>
      <c r="Q195" s="136"/>
      <c r="R195" s="136"/>
      <c r="S195" s="136"/>
      <c r="T195" s="137"/>
    </row>
    <row r="196" spans="1:20" ht="12.75" x14ac:dyDescent="0.2">
      <c r="A196" s="107"/>
      <c r="B196" s="107"/>
      <c r="C196" s="138" t="s">
        <v>64</v>
      </c>
      <c r="D196" s="108"/>
      <c r="E196" s="108"/>
      <c r="F196" s="108"/>
      <c r="G196" s="108"/>
      <c r="H196" s="108"/>
      <c r="I196" s="108"/>
      <c r="J196" s="109"/>
      <c r="K196" s="138" t="s">
        <v>65</v>
      </c>
      <c r="L196" s="108"/>
      <c r="M196" s="108"/>
      <c r="N196" s="108"/>
      <c r="O196" s="108"/>
      <c r="P196" s="108"/>
      <c r="Q196" s="108"/>
      <c r="R196" s="108"/>
      <c r="S196" s="108"/>
      <c r="T196" s="109"/>
    </row>
    <row r="197" spans="1:20" ht="12.75" x14ac:dyDescent="0.2">
      <c r="A197" s="107"/>
      <c r="B197" s="107"/>
      <c r="C197" s="139" t="s">
        <v>63</v>
      </c>
      <c r="D197" s="62"/>
      <c r="E197" s="62"/>
      <c r="F197" s="62"/>
      <c r="G197" s="62"/>
      <c r="H197" s="62"/>
      <c r="I197" s="62"/>
      <c r="J197" s="63"/>
      <c r="K197" s="139" t="s">
        <v>63</v>
      </c>
      <c r="L197" s="62"/>
      <c r="M197" s="62"/>
      <c r="N197" s="62"/>
      <c r="O197" s="62"/>
      <c r="P197" s="62"/>
      <c r="Q197" s="62"/>
      <c r="R197" s="62"/>
      <c r="S197" s="62"/>
      <c r="T197" s="63"/>
    </row>
    <row r="198" spans="1:20" ht="12.75" x14ac:dyDescent="0.2">
      <c r="A198" s="107"/>
      <c r="B198" s="107"/>
      <c r="C198" s="138" t="s">
        <v>64</v>
      </c>
      <c r="D198" s="108"/>
      <c r="E198" s="108"/>
      <c r="F198" s="108"/>
      <c r="G198" s="108"/>
      <c r="H198" s="108"/>
      <c r="I198" s="108"/>
      <c r="J198" s="109"/>
      <c r="K198" s="138" t="s">
        <v>65</v>
      </c>
      <c r="L198" s="108"/>
      <c r="M198" s="108"/>
      <c r="N198" s="108"/>
      <c r="O198" s="108"/>
      <c r="P198" s="108"/>
      <c r="Q198" s="108"/>
      <c r="R198" s="108"/>
      <c r="S198" s="108"/>
      <c r="T198" s="109"/>
    </row>
    <row r="199" spans="1:20" ht="12.75" x14ac:dyDescent="0.2">
      <c r="A199" s="107"/>
      <c r="B199" s="107"/>
      <c r="C199" s="139" t="s">
        <v>63</v>
      </c>
      <c r="D199" s="62"/>
      <c r="E199" s="62"/>
      <c r="F199" s="62"/>
      <c r="G199" s="62"/>
      <c r="H199" s="62"/>
      <c r="I199" s="62"/>
      <c r="J199" s="63"/>
      <c r="K199" s="139" t="s">
        <v>63</v>
      </c>
      <c r="L199" s="62"/>
      <c r="M199" s="62"/>
      <c r="N199" s="62"/>
      <c r="O199" s="62"/>
      <c r="P199" s="62"/>
      <c r="Q199" s="62"/>
      <c r="R199" s="62"/>
      <c r="S199" s="62"/>
      <c r="T199" s="63"/>
    </row>
    <row r="200" spans="1:20" ht="12.75" x14ac:dyDescent="0.2">
      <c r="A200" s="107"/>
      <c r="B200" s="107"/>
      <c r="C200" s="138" t="s">
        <v>64</v>
      </c>
      <c r="D200" s="108"/>
      <c r="E200" s="108"/>
      <c r="F200" s="108"/>
      <c r="G200" s="108"/>
      <c r="H200" s="108"/>
      <c r="I200" s="108"/>
      <c r="J200" s="109"/>
      <c r="K200" s="138" t="s">
        <v>65</v>
      </c>
      <c r="L200" s="108"/>
      <c r="M200" s="108"/>
      <c r="N200" s="108"/>
      <c r="O200" s="108"/>
      <c r="P200" s="108"/>
      <c r="Q200" s="108"/>
      <c r="R200" s="108"/>
      <c r="S200" s="108"/>
      <c r="T200" s="109"/>
    </row>
    <row r="201" spans="1:20" ht="12.75" x14ac:dyDescent="0.2">
      <c r="A201" s="107"/>
      <c r="B201" s="107"/>
      <c r="C201" s="139" t="s">
        <v>63</v>
      </c>
      <c r="D201" s="62"/>
      <c r="E201" s="62"/>
      <c r="F201" s="62"/>
      <c r="G201" s="62"/>
      <c r="H201" s="62"/>
      <c r="I201" s="62"/>
      <c r="J201" s="63"/>
      <c r="K201" s="139" t="s">
        <v>63</v>
      </c>
      <c r="L201" s="62"/>
      <c r="M201" s="62"/>
      <c r="N201" s="62"/>
      <c r="O201" s="62"/>
      <c r="P201" s="62"/>
      <c r="Q201" s="62"/>
      <c r="R201" s="62"/>
      <c r="S201" s="62"/>
      <c r="T201" s="63"/>
    </row>
    <row r="202" spans="1:20" ht="12.75" x14ac:dyDescent="0.2">
      <c r="A202" s="107"/>
      <c r="B202" s="107"/>
      <c r="C202" s="138" t="s">
        <v>64</v>
      </c>
      <c r="D202" s="108"/>
      <c r="E202" s="108"/>
      <c r="F202" s="108"/>
      <c r="G202" s="108"/>
      <c r="H202" s="108"/>
      <c r="I202" s="108"/>
      <c r="J202" s="109"/>
      <c r="K202" s="138" t="s">
        <v>65</v>
      </c>
      <c r="L202" s="108"/>
      <c r="M202" s="108"/>
      <c r="N202" s="108"/>
      <c r="O202" s="108"/>
      <c r="P202" s="108"/>
      <c r="Q202" s="108"/>
      <c r="R202" s="108"/>
      <c r="S202" s="108"/>
      <c r="T202" s="109"/>
    </row>
    <row r="203" spans="1:20" ht="12.75" x14ac:dyDescent="0.2">
      <c r="A203" s="107"/>
      <c r="B203" s="107"/>
      <c r="C203" s="139" t="s">
        <v>63</v>
      </c>
      <c r="D203" s="62"/>
      <c r="E203" s="62"/>
      <c r="F203" s="62"/>
      <c r="G203" s="62"/>
      <c r="H203" s="62"/>
      <c r="I203" s="62"/>
      <c r="J203" s="63"/>
      <c r="K203" s="139" t="s">
        <v>63</v>
      </c>
      <c r="L203" s="62"/>
      <c r="M203" s="62"/>
      <c r="N203" s="62"/>
      <c r="O203" s="62"/>
      <c r="P203" s="62"/>
      <c r="Q203" s="62"/>
      <c r="R203" s="62"/>
      <c r="S203" s="62"/>
      <c r="T203" s="63"/>
    </row>
    <row r="204" spans="1:20" ht="12.75" x14ac:dyDescent="0.2">
      <c r="A204" s="81"/>
      <c r="B204" s="81"/>
      <c r="C204" s="144" t="s">
        <v>64</v>
      </c>
      <c r="D204" s="145"/>
      <c r="E204" s="145"/>
      <c r="F204" s="145"/>
      <c r="G204" s="145"/>
      <c r="H204" s="145"/>
      <c r="I204" s="145"/>
      <c r="J204" s="146"/>
      <c r="K204" s="144" t="s">
        <v>65</v>
      </c>
      <c r="L204" s="145"/>
      <c r="M204" s="145"/>
      <c r="N204" s="145"/>
      <c r="O204" s="145"/>
      <c r="P204" s="145"/>
      <c r="Q204" s="145"/>
      <c r="R204" s="145"/>
      <c r="S204" s="145"/>
      <c r="T204" s="146"/>
    </row>
    <row r="205" spans="1:20" ht="12.75" x14ac:dyDescent="0.2">
      <c r="A205" s="142">
        <v>6</v>
      </c>
      <c r="B205" s="143" t="s">
        <v>40</v>
      </c>
      <c r="C205" s="135" t="s">
        <v>63</v>
      </c>
      <c r="D205" s="136"/>
      <c r="E205" s="136"/>
      <c r="F205" s="136"/>
      <c r="G205" s="136"/>
      <c r="H205" s="136"/>
      <c r="I205" s="136"/>
      <c r="J205" s="137"/>
      <c r="K205" s="135" t="s">
        <v>63</v>
      </c>
      <c r="L205" s="136"/>
      <c r="M205" s="136"/>
      <c r="N205" s="136"/>
      <c r="O205" s="136"/>
      <c r="P205" s="136"/>
      <c r="Q205" s="136"/>
      <c r="R205" s="136"/>
      <c r="S205" s="136"/>
      <c r="T205" s="137"/>
    </row>
    <row r="206" spans="1:20" ht="12.75" x14ac:dyDescent="0.2">
      <c r="A206" s="107"/>
      <c r="B206" s="107"/>
      <c r="C206" s="138" t="s">
        <v>64</v>
      </c>
      <c r="D206" s="108"/>
      <c r="E206" s="108"/>
      <c r="F206" s="108"/>
      <c r="G206" s="108"/>
      <c r="H206" s="108"/>
      <c r="I206" s="108"/>
      <c r="J206" s="109"/>
      <c r="K206" s="138" t="s">
        <v>65</v>
      </c>
      <c r="L206" s="108"/>
      <c r="M206" s="108"/>
      <c r="N206" s="108"/>
      <c r="O206" s="108"/>
      <c r="P206" s="108"/>
      <c r="Q206" s="108"/>
      <c r="R206" s="108"/>
      <c r="S206" s="108"/>
      <c r="T206" s="109"/>
    </row>
    <row r="207" spans="1:20" ht="12.75" x14ac:dyDescent="0.2">
      <c r="A207" s="107"/>
      <c r="B207" s="107"/>
      <c r="C207" s="139" t="s">
        <v>63</v>
      </c>
      <c r="D207" s="62"/>
      <c r="E207" s="62"/>
      <c r="F207" s="62"/>
      <c r="G207" s="62"/>
      <c r="H207" s="62"/>
      <c r="I207" s="62"/>
      <c r="J207" s="63"/>
      <c r="K207" s="139" t="s">
        <v>63</v>
      </c>
      <c r="L207" s="62"/>
      <c r="M207" s="62"/>
      <c r="N207" s="62"/>
      <c r="O207" s="62"/>
      <c r="P207" s="62"/>
      <c r="Q207" s="62"/>
      <c r="R207" s="62"/>
      <c r="S207" s="62"/>
      <c r="T207" s="63"/>
    </row>
    <row r="208" spans="1:20" ht="12.75" x14ac:dyDescent="0.2">
      <c r="A208" s="107"/>
      <c r="B208" s="107"/>
      <c r="C208" s="138" t="s">
        <v>64</v>
      </c>
      <c r="D208" s="108"/>
      <c r="E208" s="108"/>
      <c r="F208" s="108"/>
      <c r="G208" s="108"/>
      <c r="H208" s="108"/>
      <c r="I208" s="108"/>
      <c r="J208" s="109"/>
      <c r="K208" s="138" t="s">
        <v>65</v>
      </c>
      <c r="L208" s="108"/>
      <c r="M208" s="108"/>
      <c r="N208" s="108"/>
      <c r="O208" s="108"/>
      <c r="P208" s="108"/>
      <c r="Q208" s="108"/>
      <c r="R208" s="108"/>
      <c r="S208" s="108"/>
      <c r="T208" s="109"/>
    </row>
    <row r="209" spans="1:20" ht="12.75" x14ac:dyDescent="0.2">
      <c r="A209" s="107"/>
      <c r="B209" s="107"/>
      <c r="C209" s="139" t="s">
        <v>63</v>
      </c>
      <c r="D209" s="62"/>
      <c r="E209" s="62"/>
      <c r="F209" s="62"/>
      <c r="G209" s="62"/>
      <c r="H209" s="62"/>
      <c r="I209" s="62"/>
      <c r="J209" s="63"/>
      <c r="K209" s="139" t="s">
        <v>63</v>
      </c>
      <c r="L209" s="62"/>
      <c r="M209" s="62"/>
      <c r="N209" s="62"/>
      <c r="O209" s="62"/>
      <c r="P209" s="62"/>
      <c r="Q209" s="62"/>
      <c r="R209" s="62"/>
      <c r="S209" s="62"/>
      <c r="T209" s="63"/>
    </row>
    <row r="210" spans="1:20" ht="12.75" x14ac:dyDescent="0.2">
      <c r="A210" s="107"/>
      <c r="B210" s="107"/>
      <c r="C210" s="138" t="s">
        <v>64</v>
      </c>
      <c r="D210" s="108"/>
      <c r="E210" s="108"/>
      <c r="F210" s="108"/>
      <c r="G210" s="108"/>
      <c r="H210" s="108"/>
      <c r="I210" s="108"/>
      <c r="J210" s="109"/>
      <c r="K210" s="138" t="s">
        <v>65</v>
      </c>
      <c r="L210" s="108"/>
      <c r="M210" s="108"/>
      <c r="N210" s="108"/>
      <c r="O210" s="108"/>
      <c r="P210" s="108"/>
      <c r="Q210" s="108"/>
      <c r="R210" s="108"/>
      <c r="S210" s="108"/>
      <c r="T210" s="109"/>
    </row>
    <row r="211" spans="1:20" ht="12.75" x14ac:dyDescent="0.2">
      <c r="A211" s="107"/>
      <c r="B211" s="107"/>
      <c r="C211" s="139" t="s">
        <v>63</v>
      </c>
      <c r="D211" s="62"/>
      <c r="E211" s="62"/>
      <c r="F211" s="62"/>
      <c r="G211" s="62"/>
      <c r="H211" s="62"/>
      <c r="I211" s="62"/>
      <c r="J211" s="63"/>
      <c r="K211" s="139" t="s">
        <v>63</v>
      </c>
      <c r="L211" s="62"/>
      <c r="M211" s="62"/>
      <c r="N211" s="62"/>
      <c r="O211" s="62"/>
      <c r="P211" s="62"/>
      <c r="Q211" s="62"/>
      <c r="R211" s="62"/>
      <c r="S211" s="62"/>
      <c r="T211" s="63"/>
    </row>
    <row r="212" spans="1:20" ht="12.75" x14ac:dyDescent="0.2">
      <c r="A212" s="107"/>
      <c r="B212" s="107"/>
      <c r="C212" s="138" t="s">
        <v>64</v>
      </c>
      <c r="D212" s="108"/>
      <c r="E212" s="108"/>
      <c r="F212" s="108"/>
      <c r="G212" s="108"/>
      <c r="H212" s="108"/>
      <c r="I212" s="108"/>
      <c r="J212" s="109"/>
      <c r="K212" s="138" t="s">
        <v>65</v>
      </c>
      <c r="L212" s="108"/>
      <c r="M212" s="108"/>
      <c r="N212" s="108"/>
      <c r="O212" s="108"/>
      <c r="P212" s="108"/>
      <c r="Q212" s="108"/>
      <c r="R212" s="108"/>
      <c r="S212" s="108"/>
      <c r="T212" s="109"/>
    </row>
    <row r="213" spans="1:20" ht="12.75" x14ac:dyDescent="0.2">
      <c r="A213" s="107"/>
      <c r="B213" s="107"/>
      <c r="C213" s="139" t="s">
        <v>63</v>
      </c>
      <c r="D213" s="62"/>
      <c r="E213" s="62"/>
      <c r="F213" s="62"/>
      <c r="G213" s="62"/>
      <c r="H213" s="62"/>
      <c r="I213" s="62"/>
      <c r="J213" s="63"/>
      <c r="K213" s="139" t="s">
        <v>63</v>
      </c>
      <c r="L213" s="62"/>
      <c r="M213" s="62"/>
      <c r="N213" s="62"/>
      <c r="O213" s="62"/>
      <c r="P213" s="62"/>
      <c r="Q213" s="62"/>
      <c r="R213" s="62"/>
      <c r="S213" s="62"/>
      <c r="T213" s="63"/>
    </row>
    <row r="214" spans="1:20" ht="12.75" x14ac:dyDescent="0.2">
      <c r="A214" s="81"/>
      <c r="B214" s="81"/>
      <c r="C214" s="144" t="s">
        <v>64</v>
      </c>
      <c r="D214" s="145"/>
      <c r="E214" s="145"/>
      <c r="F214" s="145"/>
      <c r="G214" s="145"/>
      <c r="H214" s="145"/>
      <c r="I214" s="145"/>
      <c r="J214" s="146"/>
      <c r="K214" s="144" t="s">
        <v>65</v>
      </c>
      <c r="L214" s="145"/>
      <c r="M214" s="145"/>
      <c r="N214" s="145"/>
      <c r="O214" s="145"/>
      <c r="P214" s="145"/>
      <c r="Q214" s="145"/>
      <c r="R214" s="145"/>
      <c r="S214" s="145"/>
      <c r="T214" s="146"/>
    </row>
    <row r="215" spans="1:20" ht="12.75" x14ac:dyDescent="0.2">
      <c r="A215" s="142">
        <v>7</v>
      </c>
      <c r="B215" s="143" t="s">
        <v>41</v>
      </c>
      <c r="C215" s="135" t="s">
        <v>63</v>
      </c>
      <c r="D215" s="136"/>
      <c r="E215" s="136"/>
      <c r="F215" s="136"/>
      <c r="G215" s="136"/>
      <c r="H215" s="136"/>
      <c r="I215" s="136"/>
      <c r="J215" s="137"/>
      <c r="K215" s="135" t="s">
        <v>63</v>
      </c>
      <c r="L215" s="136"/>
      <c r="M215" s="136"/>
      <c r="N215" s="136"/>
      <c r="O215" s="136"/>
      <c r="P215" s="136"/>
      <c r="Q215" s="136"/>
      <c r="R215" s="136"/>
      <c r="S215" s="136"/>
      <c r="T215" s="137"/>
    </row>
    <row r="216" spans="1:20" ht="12.75" x14ac:dyDescent="0.2">
      <c r="A216" s="107"/>
      <c r="B216" s="107"/>
      <c r="C216" s="138" t="s">
        <v>64</v>
      </c>
      <c r="D216" s="108"/>
      <c r="E216" s="108"/>
      <c r="F216" s="108"/>
      <c r="G216" s="108"/>
      <c r="H216" s="108"/>
      <c r="I216" s="108"/>
      <c r="J216" s="109"/>
      <c r="K216" s="138" t="s">
        <v>65</v>
      </c>
      <c r="L216" s="108"/>
      <c r="M216" s="108"/>
      <c r="N216" s="108"/>
      <c r="O216" s="108"/>
      <c r="P216" s="108"/>
      <c r="Q216" s="108"/>
      <c r="R216" s="108"/>
      <c r="S216" s="108"/>
      <c r="T216" s="109"/>
    </row>
    <row r="217" spans="1:20" ht="12.75" x14ac:dyDescent="0.2">
      <c r="A217" s="107"/>
      <c r="B217" s="107"/>
      <c r="C217" s="139" t="s">
        <v>63</v>
      </c>
      <c r="D217" s="62"/>
      <c r="E217" s="62"/>
      <c r="F217" s="62"/>
      <c r="G217" s="62"/>
      <c r="H217" s="62"/>
      <c r="I217" s="62"/>
      <c r="J217" s="63"/>
      <c r="K217" s="139" t="s">
        <v>63</v>
      </c>
      <c r="L217" s="62"/>
      <c r="M217" s="62"/>
      <c r="N217" s="62"/>
      <c r="O217" s="62"/>
      <c r="P217" s="62"/>
      <c r="Q217" s="62"/>
      <c r="R217" s="62"/>
      <c r="S217" s="62"/>
      <c r="T217" s="63"/>
    </row>
    <row r="218" spans="1:20" ht="12.75" x14ac:dyDescent="0.2">
      <c r="A218" s="107"/>
      <c r="B218" s="107"/>
      <c r="C218" s="138" t="s">
        <v>64</v>
      </c>
      <c r="D218" s="108"/>
      <c r="E218" s="108"/>
      <c r="F218" s="108"/>
      <c r="G218" s="108"/>
      <c r="H218" s="108"/>
      <c r="I218" s="108"/>
      <c r="J218" s="109"/>
      <c r="K218" s="138" t="s">
        <v>65</v>
      </c>
      <c r="L218" s="108"/>
      <c r="M218" s="108"/>
      <c r="N218" s="108"/>
      <c r="O218" s="108"/>
      <c r="P218" s="108"/>
      <c r="Q218" s="108"/>
      <c r="R218" s="108"/>
      <c r="S218" s="108"/>
      <c r="T218" s="109"/>
    </row>
    <row r="219" spans="1:20" ht="12.75" x14ac:dyDescent="0.2">
      <c r="A219" s="107"/>
      <c r="B219" s="107"/>
      <c r="C219" s="139" t="s">
        <v>63</v>
      </c>
      <c r="D219" s="62"/>
      <c r="E219" s="62"/>
      <c r="F219" s="62"/>
      <c r="G219" s="62"/>
      <c r="H219" s="62"/>
      <c r="I219" s="62"/>
      <c r="J219" s="63"/>
      <c r="K219" s="139" t="s">
        <v>63</v>
      </c>
      <c r="L219" s="62"/>
      <c r="M219" s="62"/>
      <c r="N219" s="62"/>
      <c r="O219" s="62"/>
      <c r="P219" s="62"/>
      <c r="Q219" s="62"/>
      <c r="R219" s="62"/>
      <c r="S219" s="62"/>
      <c r="T219" s="63"/>
    </row>
    <row r="220" spans="1:20" ht="12.75" x14ac:dyDescent="0.2">
      <c r="A220" s="107"/>
      <c r="B220" s="107"/>
      <c r="C220" s="138" t="s">
        <v>64</v>
      </c>
      <c r="D220" s="108"/>
      <c r="E220" s="108"/>
      <c r="F220" s="108"/>
      <c r="G220" s="108"/>
      <c r="H220" s="108"/>
      <c r="I220" s="108"/>
      <c r="J220" s="109"/>
      <c r="K220" s="138" t="s">
        <v>65</v>
      </c>
      <c r="L220" s="108"/>
      <c r="M220" s="108"/>
      <c r="N220" s="108"/>
      <c r="O220" s="108"/>
      <c r="P220" s="108"/>
      <c r="Q220" s="108"/>
      <c r="R220" s="108"/>
      <c r="S220" s="108"/>
      <c r="T220" s="109"/>
    </row>
    <row r="221" spans="1:20" ht="12.75" x14ac:dyDescent="0.2">
      <c r="A221" s="107"/>
      <c r="B221" s="107"/>
      <c r="C221" s="139" t="s">
        <v>63</v>
      </c>
      <c r="D221" s="62"/>
      <c r="E221" s="62"/>
      <c r="F221" s="62"/>
      <c r="G221" s="62"/>
      <c r="H221" s="62"/>
      <c r="I221" s="62"/>
      <c r="J221" s="63"/>
      <c r="K221" s="139" t="s">
        <v>63</v>
      </c>
      <c r="L221" s="62"/>
      <c r="M221" s="62"/>
      <c r="N221" s="62"/>
      <c r="O221" s="62"/>
      <c r="P221" s="62"/>
      <c r="Q221" s="62"/>
      <c r="R221" s="62"/>
      <c r="S221" s="62"/>
      <c r="T221" s="63"/>
    </row>
    <row r="222" spans="1:20" ht="12.75" x14ac:dyDescent="0.2">
      <c r="A222" s="107"/>
      <c r="B222" s="107"/>
      <c r="C222" s="138" t="s">
        <v>64</v>
      </c>
      <c r="D222" s="108"/>
      <c r="E222" s="108"/>
      <c r="F222" s="108"/>
      <c r="G222" s="108"/>
      <c r="H222" s="108"/>
      <c r="I222" s="108"/>
      <c r="J222" s="109"/>
      <c r="K222" s="138" t="s">
        <v>65</v>
      </c>
      <c r="L222" s="108"/>
      <c r="M222" s="108"/>
      <c r="N222" s="108"/>
      <c r="O222" s="108"/>
      <c r="P222" s="108"/>
      <c r="Q222" s="108"/>
      <c r="R222" s="108"/>
      <c r="S222" s="108"/>
      <c r="T222" s="109"/>
    </row>
    <row r="223" spans="1:20" ht="12.75" x14ac:dyDescent="0.2">
      <c r="A223" s="107"/>
      <c r="B223" s="107"/>
      <c r="C223" s="139" t="s">
        <v>63</v>
      </c>
      <c r="D223" s="62"/>
      <c r="E223" s="62"/>
      <c r="F223" s="62"/>
      <c r="G223" s="62"/>
      <c r="H223" s="62"/>
      <c r="I223" s="62"/>
      <c r="J223" s="63"/>
      <c r="K223" s="139" t="s">
        <v>63</v>
      </c>
      <c r="L223" s="62"/>
      <c r="M223" s="62"/>
      <c r="N223" s="62"/>
      <c r="O223" s="62"/>
      <c r="P223" s="62"/>
      <c r="Q223" s="62"/>
      <c r="R223" s="62"/>
      <c r="S223" s="62"/>
      <c r="T223" s="63"/>
    </row>
    <row r="224" spans="1:20" ht="12.75" x14ac:dyDescent="0.2">
      <c r="A224" s="81"/>
      <c r="B224" s="81"/>
      <c r="C224" s="144" t="s">
        <v>64</v>
      </c>
      <c r="D224" s="145"/>
      <c r="E224" s="145"/>
      <c r="F224" s="145"/>
      <c r="G224" s="145"/>
      <c r="H224" s="145"/>
      <c r="I224" s="145"/>
      <c r="J224" s="146"/>
      <c r="K224" s="144" t="s">
        <v>65</v>
      </c>
      <c r="L224" s="145"/>
      <c r="M224" s="145"/>
      <c r="N224" s="145"/>
      <c r="O224" s="145"/>
      <c r="P224" s="145"/>
      <c r="Q224" s="145"/>
      <c r="R224" s="145"/>
      <c r="S224" s="145"/>
      <c r="T224" s="146"/>
    </row>
    <row r="225" spans="1:20" ht="12.75" x14ac:dyDescent="0.2">
      <c r="A225" s="142">
        <v>8</v>
      </c>
      <c r="B225" s="143" t="s">
        <v>42</v>
      </c>
      <c r="C225" s="135" t="s">
        <v>63</v>
      </c>
      <c r="D225" s="136"/>
      <c r="E225" s="136"/>
      <c r="F225" s="136"/>
      <c r="G225" s="136"/>
      <c r="H225" s="136"/>
      <c r="I225" s="136"/>
      <c r="J225" s="137"/>
      <c r="K225" s="135" t="s">
        <v>63</v>
      </c>
      <c r="L225" s="136"/>
      <c r="M225" s="136"/>
      <c r="N225" s="136"/>
      <c r="O225" s="136"/>
      <c r="P225" s="136"/>
      <c r="Q225" s="136"/>
      <c r="R225" s="136"/>
      <c r="S225" s="136"/>
      <c r="T225" s="137"/>
    </row>
    <row r="226" spans="1:20" ht="12.75" x14ac:dyDescent="0.2">
      <c r="A226" s="107"/>
      <c r="B226" s="107"/>
      <c r="C226" s="138" t="s">
        <v>64</v>
      </c>
      <c r="D226" s="108"/>
      <c r="E226" s="108"/>
      <c r="F226" s="108"/>
      <c r="G226" s="108"/>
      <c r="H226" s="108"/>
      <c r="I226" s="108"/>
      <c r="J226" s="109"/>
      <c r="K226" s="138" t="s">
        <v>65</v>
      </c>
      <c r="L226" s="108"/>
      <c r="M226" s="108"/>
      <c r="N226" s="108"/>
      <c r="O226" s="108"/>
      <c r="P226" s="108"/>
      <c r="Q226" s="108"/>
      <c r="R226" s="108"/>
      <c r="S226" s="108"/>
      <c r="T226" s="109"/>
    </row>
    <row r="227" spans="1:20" ht="12.75" x14ac:dyDescent="0.2">
      <c r="A227" s="107"/>
      <c r="B227" s="107"/>
      <c r="C227" s="139" t="s">
        <v>63</v>
      </c>
      <c r="D227" s="62"/>
      <c r="E227" s="62"/>
      <c r="F227" s="62"/>
      <c r="G227" s="62"/>
      <c r="H227" s="62"/>
      <c r="I227" s="62"/>
      <c r="J227" s="63"/>
      <c r="K227" s="139" t="s">
        <v>63</v>
      </c>
      <c r="L227" s="62"/>
      <c r="M227" s="62"/>
      <c r="N227" s="62"/>
      <c r="O227" s="62"/>
      <c r="P227" s="62"/>
      <c r="Q227" s="62"/>
      <c r="R227" s="62"/>
      <c r="S227" s="62"/>
      <c r="T227" s="63"/>
    </row>
    <row r="228" spans="1:20" ht="12.75" x14ac:dyDescent="0.2">
      <c r="A228" s="107"/>
      <c r="B228" s="107"/>
      <c r="C228" s="138" t="s">
        <v>64</v>
      </c>
      <c r="D228" s="108"/>
      <c r="E228" s="108"/>
      <c r="F228" s="108"/>
      <c r="G228" s="108"/>
      <c r="H228" s="108"/>
      <c r="I228" s="108"/>
      <c r="J228" s="109"/>
      <c r="K228" s="138" t="s">
        <v>65</v>
      </c>
      <c r="L228" s="108"/>
      <c r="M228" s="108"/>
      <c r="N228" s="108"/>
      <c r="O228" s="108"/>
      <c r="P228" s="108"/>
      <c r="Q228" s="108"/>
      <c r="R228" s="108"/>
      <c r="S228" s="108"/>
      <c r="T228" s="109"/>
    </row>
    <row r="229" spans="1:20" ht="12.75" x14ac:dyDescent="0.2">
      <c r="A229" s="107"/>
      <c r="B229" s="107"/>
      <c r="C229" s="139" t="s">
        <v>63</v>
      </c>
      <c r="D229" s="62"/>
      <c r="E229" s="62"/>
      <c r="F229" s="62"/>
      <c r="G229" s="62"/>
      <c r="H229" s="62"/>
      <c r="I229" s="62"/>
      <c r="J229" s="63"/>
      <c r="K229" s="139" t="s">
        <v>63</v>
      </c>
      <c r="L229" s="62"/>
      <c r="M229" s="62"/>
      <c r="N229" s="62"/>
      <c r="O229" s="62"/>
      <c r="P229" s="62"/>
      <c r="Q229" s="62"/>
      <c r="R229" s="62"/>
      <c r="S229" s="62"/>
      <c r="T229" s="63"/>
    </row>
    <row r="230" spans="1:20" ht="12.75" x14ac:dyDescent="0.2">
      <c r="A230" s="107"/>
      <c r="B230" s="107"/>
      <c r="C230" s="138" t="s">
        <v>64</v>
      </c>
      <c r="D230" s="108"/>
      <c r="E230" s="108"/>
      <c r="F230" s="108"/>
      <c r="G230" s="108"/>
      <c r="H230" s="108"/>
      <c r="I230" s="108"/>
      <c r="J230" s="109"/>
      <c r="K230" s="138" t="s">
        <v>65</v>
      </c>
      <c r="L230" s="108"/>
      <c r="M230" s="108"/>
      <c r="N230" s="108"/>
      <c r="O230" s="108"/>
      <c r="P230" s="108"/>
      <c r="Q230" s="108"/>
      <c r="R230" s="108"/>
      <c r="S230" s="108"/>
      <c r="T230" s="109"/>
    </row>
    <row r="231" spans="1:20" ht="12.75" x14ac:dyDescent="0.2">
      <c r="A231" s="107"/>
      <c r="B231" s="107"/>
      <c r="C231" s="139" t="s">
        <v>63</v>
      </c>
      <c r="D231" s="62"/>
      <c r="E231" s="62"/>
      <c r="F231" s="62"/>
      <c r="G231" s="62"/>
      <c r="H231" s="62"/>
      <c r="I231" s="62"/>
      <c r="J231" s="63"/>
      <c r="K231" s="139" t="s">
        <v>63</v>
      </c>
      <c r="L231" s="62"/>
      <c r="M231" s="62"/>
      <c r="N231" s="62"/>
      <c r="O231" s="62"/>
      <c r="P231" s="62"/>
      <c r="Q231" s="62"/>
      <c r="R231" s="62"/>
      <c r="S231" s="62"/>
      <c r="T231" s="63"/>
    </row>
    <row r="232" spans="1:20" ht="12.75" x14ac:dyDescent="0.2">
      <c r="A232" s="107"/>
      <c r="B232" s="107"/>
      <c r="C232" s="138" t="s">
        <v>64</v>
      </c>
      <c r="D232" s="108"/>
      <c r="E232" s="108"/>
      <c r="F232" s="108"/>
      <c r="G232" s="108"/>
      <c r="H232" s="108"/>
      <c r="I232" s="108"/>
      <c r="J232" s="109"/>
      <c r="K232" s="138" t="s">
        <v>65</v>
      </c>
      <c r="L232" s="108"/>
      <c r="M232" s="108"/>
      <c r="N232" s="108"/>
      <c r="O232" s="108"/>
      <c r="P232" s="108"/>
      <c r="Q232" s="108"/>
      <c r="R232" s="108"/>
      <c r="S232" s="108"/>
      <c r="T232" s="109"/>
    </row>
    <row r="233" spans="1:20" ht="12.75" x14ac:dyDescent="0.2">
      <c r="A233" s="107"/>
      <c r="B233" s="107"/>
      <c r="C233" s="139" t="s">
        <v>63</v>
      </c>
      <c r="D233" s="62"/>
      <c r="E233" s="62"/>
      <c r="F233" s="62"/>
      <c r="G233" s="62"/>
      <c r="H233" s="62"/>
      <c r="I233" s="62"/>
      <c r="J233" s="63"/>
      <c r="K233" s="139" t="s">
        <v>63</v>
      </c>
      <c r="L233" s="62"/>
      <c r="M233" s="62"/>
      <c r="N233" s="62"/>
      <c r="O233" s="62"/>
      <c r="P233" s="62"/>
      <c r="Q233" s="62"/>
      <c r="R233" s="62"/>
      <c r="S233" s="62"/>
      <c r="T233" s="63"/>
    </row>
    <row r="234" spans="1:20" ht="12.75" x14ac:dyDescent="0.2">
      <c r="A234" s="81"/>
      <c r="B234" s="81"/>
      <c r="C234" s="144" t="s">
        <v>64</v>
      </c>
      <c r="D234" s="145"/>
      <c r="E234" s="145"/>
      <c r="F234" s="145"/>
      <c r="G234" s="145"/>
      <c r="H234" s="145"/>
      <c r="I234" s="145"/>
      <c r="J234" s="146"/>
      <c r="K234" s="144" t="s">
        <v>65</v>
      </c>
      <c r="L234" s="145"/>
      <c r="M234" s="145"/>
      <c r="N234" s="145"/>
      <c r="O234" s="145"/>
      <c r="P234" s="145"/>
      <c r="Q234" s="145"/>
      <c r="R234" s="145"/>
      <c r="S234" s="145"/>
      <c r="T234" s="146"/>
    </row>
    <row r="235" spans="1:20" ht="12.75" x14ac:dyDescent="0.2">
      <c r="A235" s="142">
        <v>9</v>
      </c>
      <c r="B235" s="143" t="s">
        <v>43</v>
      </c>
      <c r="C235" s="135" t="s">
        <v>63</v>
      </c>
      <c r="D235" s="136"/>
      <c r="E235" s="136"/>
      <c r="F235" s="136"/>
      <c r="G235" s="136"/>
      <c r="H235" s="136"/>
      <c r="I235" s="136"/>
      <c r="J235" s="137"/>
      <c r="K235" s="135" t="s">
        <v>63</v>
      </c>
      <c r="L235" s="136"/>
      <c r="M235" s="136"/>
      <c r="N235" s="136"/>
      <c r="O235" s="136"/>
      <c r="P235" s="136"/>
      <c r="Q235" s="136"/>
      <c r="R235" s="136"/>
      <c r="S235" s="136"/>
      <c r="T235" s="137"/>
    </row>
    <row r="236" spans="1:20" ht="12.75" x14ac:dyDescent="0.2">
      <c r="A236" s="107"/>
      <c r="B236" s="107"/>
      <c r="C236" s="138" t="s">
        <v>64</v>
      </c>
      <c r="D236" s="108"/>
      <c r="E236" s="108"/>
      <c r="F236" s="108"/>
      <c r="G236" s="108"/>
      <c r="H236" s="108"/>
      <c r="I236" s="108"/>
      <c r="J236" s="109"/>
      <c r="K236" s="138" t="s">
        <v>65</v>
      </c>
      <c r="L236" s="108"/>
      <c r="M236" s="108"/>
      <c r="N236" s="108"/>
      <c r="O236" s="108"/>
      <c r="P236" s="108"/>
      <c r="Q236" s="108"/>
      <c r="R236" s="108"/>
      <c r="S236" s="108"/>
      <c r="T236" s="109"/>
    </row>
    <row r="237" spans="1:20" ht="12.75" x14ac:dyDescent="0.2">
      <c r="A237" s="107"/>
      <c r="B237" s="107"/>
      <c r="C237" s="139" t="s">
        <v>63</v>
      </c>
      <c r="D237" s="62"/>
      <c r="E237" s="62"/>
      <c r="F237" s="62"/>
      <c r="G237" s="62"/>
      <c r="H237" s="62"/>
      <c r="I237" s="62"/>
      <c r="J237" s="63"/>
      <c r="K237" s="139" t="s">
        <v>63</v>
      </c>
      <c r="L237" s="62"/>
      <c r="M237" s="62"/>
      <c r="N237" s="62"/>
      <c r="O237" s="62"/>
      <c r="P237" s="62"/>
      <c r="Q237" s="62"/>
      <c r="R237" s="62"/>
      <c r="S237" s="62"/>
      <c r="T237" s="63"/>
    </row>
    <row r="238" spans="1:20" ht="12.75" x14ac:dyDescent="0.2">
      <c r="A238" s="107"/>
      <c r="B238" s="107"/>
      <c r="C238" s="138" t="s">
        <v>64</v>
      </c>
      <c r="D238" s="108"/>
      <c r="E238" s="108"/>
      <c r="F238" s="108"/>
      <c r="G238" s="108"/>
      <c r="H238" s="108"/>
      <c r="I238" s="108"/>
      <c r="J238" s="109"/>
      <c r="K238" s="138" t="s">
        <v>65</v>
      </c>
      <c r="L238" s="108"/>
      <c r="M238" s="108"/>
      <c r="N238" s="108"/>
      <c r="O238" s="108"/>
      <c r="P238" s="108"/>
      <c r="Q238" s="108"/>
      <c r="R238" s="108"/>
      <c r="S238" s="108"/>
      <c r="T238" s="109"/>
    </row>
    <row r="239" spans="1:20" ht="12.75" x14ac:dyDescent="0.2">
      <c r="A239" s="107"/>
      <c r="B239" s="107"/>
      <c r="C239" s="139" t="s">
        <v>63</v>
      </c>
      <c r="D239" s="62"/>
      <c r="E239" s="62"/>
      <c r="F239" s="62"/>
      <c r="G239" s="62"/>
      <c r="H239" s="62"/>
      <c r="I239" s="62"/>
      <c r="J239" s="63"/>
      <c r="K239" s="139" t="s">
        <v>63</v>
      </c>
      <c r="L239" s="62"/>
      <c r="M239" s="62"/>
      <c r="N239" s="62"/>
      <c r="O239" s="62"/>
      <c r="P239" s="62"/>
      <c r="Q239" s="62"/>
      <c r="R239" s="62"/>
      <c r="S239" s="62"/>
      <c r="T239" s="63"/>
    </row>
    <row r="240" spans="1:20" ht="12.75" x14ac:dyDescent="0.2">
      <c r="A240" s="107"/>
      <c r="B240" s="107"/>
      <c r="C240" s="138" t="s">
        <v>64</v>
      </c>
      <c r="D240" s="108"/>
      <c r="E240" s="108"/>
      <c r="F240" s="108"/>
      <c r="G240" s="108"/>
      <c r="H240" s="108"/>
      <c r="I240" s="108"/>
      <c r="J240" s="109"/>
      <c r="K240" s="138" t="s">
        <v>65</v>
      </c>
      <c r="L240" s="108"/>
      <c r="M240" s="108"/>
      <c r="N240" s="108"/>
      <c r="O240" s="108"/>
      <c r="P240" s="108"/>
      <c r="Q240" s="108"/>
      <c r="R240" s="108"/>
      <c r="S240" s="108"/>
      <c r="T240" s="109"/>
    </row>
    <row r="241" spans="1:20" ht="12.75" x14ac:dyDescent="0.2">
      <c r="A241" s="107"/>
      <c r="B241" s="107"/>
      <c r="C241" s="139" t="s">
        <v>63</v>
      </c>
      <c r="D241" s="62"/>
      <c r="E241" s="62"/>
      <c r="F241" s="62"/>
      <c r="G241" s="62"/>
      <c r="H241" s="62"/>
      <c r="I241" s="62"/>
      <c r="J241" s="63"/>
      <c r="K241" s="139" t="s">
        <v>63</v>
      </c>
      <c r="L241" s="62"/>
      <c r="M241" s="62"/>
      <c r="N241" s="62"/>
      <c r="O241" s="62"/>
      <c r="P241" s="62"/>
      <c r="Q241" s="62"/>
      <c r="R241" s="62"/>
      <c r="S241" s="62"/>
      <c r="T241" s="63"/>
    </row>
    <row r="242" spans="1:20" ht="12.75" x14ac:dyDescent="0.2">
      <c r="A242" s="107"/>
      <c r="B242" s="107"/>
      <c r="C242" s="138" t="s">
        <v>64</v>
      </c>
      <c r="D242" s="108"/>
      <c r="E242" s="108"/>
      <c r="F242" s="108"/>
      <c r="G242" s="108"/>
      <c r="H242" s="108"/>
      <c r="I242" s="108"/>
      <c r="J242" s="109"/>
      <c r="K242" s="138" t="s">
        <v>65</v>
      </c>
      <c r="L242" s="108"/>
      <c r="M242" s="108"/>
      <c r="N242" s="108"/>
      <c r="O242" s="108"/>
      <c r="P242" s="108"/>
      <c r="Q242" s="108"/>
      <c r="R242" s="108"/>
      <c r="S242" s="108"/>
      <c r="T242" s="109"/>
    </row>
    <row r="243" spans="1:20" ht="12.75" x14ac:dyDescent="0.2">
      <c r="A243" s="107"/>
      <c r="B243" s="107"/>
      <c r="C243" s="139" t="s">
        <v>63</v>
      </c>
      <c r="D243" s="62"/>
      <c r="E243" s="62"/>
      <c r="F243" s="62"/>
      <c r="G243" s="62"/>
      <c r="H243" s="62"/>
      <c r="I243" s="62"/>
      <c r="J243" s="63"/>
      <c r="K243" s="139" t="s">
        <v>63</v>
      </c>
      <c r="L243" s="62"/>
      <c r="M243" s="62"/>
      <c r="N243" s="62"/>
      <c r="O243" s="62"/>
      <c r="P243" s="62"/>
      <c r="Q243" s="62"/>
      <c r="R243" s="62"/>
      <c r="S243" s="62"/>
      <c r="T243" s="63"/>
    </row>
    <row r="244" spans="1:20" ht="12.75" x14ac:dyDescent="0.2">
      <c r="A244" s="81"/>
      <c r="B244" s="81"/>
      <c r="C244" s="144" t="s">
        <v>64</v>
      </c>
      <c r="D244" s="145"/>
      <c r="E244" s="145"/>
      <c r="F244" s="145"/>
      <c r="G244" s="145"/>
      <c r="H244" s="145"/>
      <c r="I244" s="145"/>
      <c r="J244" s="146"/>
      <c r="K244" s="144" t="s">
        <v>65</v>
      </c>
      <c r="L244" s="145"/>
      <c r="M244" s="145"/>
      <c r="N244" s="145"/>
      <c r="O244" s="145"/>
      <c r="P244" s="145"/>
      <c r="Q244" s="145"/>
      <c r="R244" s="145"/>
      <c r="S244" s="145"/>
      <c r="T244" s="146"/>
    </row>
    <row r="245" spans="1:20" ht="12.75" x14ac:dyDescent="0.2">
      <c r="A245" s="142">
        <v>10</v>
      </c>
      <c r="B245" s="143" t="s">
        <v>66</v>
      </c>
      <c r="C245" s="135" t="s">
        <v>63</v>
      </c>
      <c r="D245" s="136"/>
      <c r="E245" s="136"/>
      <c r="F245" s="136"/>
      <c r="G245" s="136"/>
      <c r="H245" s="136"/>
      <c r="I245" s="136"/>
      <c r="J245" s="137"/>
      <c r="K245" s="135" t="s">
        <v>63</v>
      </c>
      <c r="L245" s="136"/>
      <c r="M245" s="136"/>
      <c r="N245" s="136"/>
      <c r="O245" s="136"/>
      <c r="P245" s="136"/>
      <c r="Q245" s="136"/>
      <c r="R245" s="136"/>
      <c r="S245" s="136"/>
      <c r="T245" s="137"/>
    </row>
    <row r="246" spans="1:20" ht="12.75" x14ac:dyDescent="0.2">
      <c r="A246" s="107"/>
      <c r="B246" s="107"/>
      <c r="C246" s="138" t="s">
        <v>64</v>
      </c>
      <c r="D246" s="108"/>
      <c r="E246" s="108"/>
      <c r="F246" s="108"/>
      <c r="G246" s="108"/>
      <c r="H246" s="108"/>
      <c r="I246" s="108"/>
      <c r="J246" s="109"/>
      <c r="K246" s="138" t="s">
        <v>65</v>
      </c>
      <c r="L246" s="108"/>
      <c r="M246" s="108"/>
      <c r="N246" s="108"/>
      <c r="O246" s="108"/>
      <c r="P246" s="108"/>
      <c r="Q246" s="108"/>
      <c r="R246" s="108"/>
      <c r="S246" s="108"/>
      <c r="T246" s="109"/>
    </row>
    <row r="247" spans="1:20" ht="12.75" x14ac:dyDescent="0.2">
      <c r="A247" s="107"/>
      <c r="B247" s="107"/>
      <c r="C247" s="139" t="s">
        <v>63</v>
      </c>
      <c r="D247" s="62"/>
      <c r="E247" s="62"/>
      <c r="F247" s="62"/>
      <c r="G247" s="62"/>
      <c r="H247" s="62"/>
      <c r="I247" s="62"/>
      <c r="J247" s="63"/>
      <c r="K247" s="139" t="s">
        <v>63</v>
      </c>
      <c r="L247" s="62"/>
      <c r="M247" s="62"/>
      <c r="N247" s="62"/>
      <c r="O247" s="62"/>
      <c r="P247" s="62"/>
      <c r="Q247" s="62"/>
      <c r="R247" s="62"/>
      <c r="S247" s="62"/>
      <c r="T247" s="63"/>
    </row>
    <row r="248" spans="1:20" ht="12.75" x14ac:dyDescent="0.2">
      <c r="A248" s="107"/>
      <c r="B248" s="107"/>
      <c r="C248" s="138" t="s">
        <v>64</v>
      </c>
      <c r="D248" s="108"/>
      <c r="E248" s="108"/>
      <c r="F248" s="108"/>
      <c r="G248" s="108"/>
      <c r="H248" s="108"/>
      <c r="I248" s="108"/>
      <c r="J248" s="109"/>
      <c r="K248" s="138" t="s">
        <v>65</v>
      </c>
      <c r="L248" s="108"/>
      <c r="M248" s="108"/>
      <c r="N248" s="108"/>
      <c r="O248" s="108"/>
      <c r="P248" s="108"/>
      <c r="Q248" s="108"/>
      <c r="R248" s="108"/>
      <c r="S248" s="108"/>
      <c r="T248" s="109"/>
    </row>
    <row r="249" spans="1:20" ht="12.75" x14ac:dyDescent="0.2">
      <c r="A249" s="107"/>
      <c r="B249" s="107"/>
      <c r="C249" s="139" t="s">
        <v>63</v>
      </c>
      <c r="D249" s="62"/>
      <c r="E249" s="62"/>
      <c r="F249" s="62"/>
      <c r="G249" s="62"/>
      <c r="H249" s="62"/>
      <c r="I249" s="62"/>
      <c r="J249" s="63"/>
      <c r="K249" s="139" t="s">
        <v>63</v>
      </c>
      <c r="L249" s="62"/>
      <c r="M249" s="62"/>
      <c r="N249" s="62"/>
      <c r="O249" s="62"/>
      <c r="P249" s="62"/>
      <c r="Q249" s="62"/>
      <c r="R249" s="62"/>
      <c r="S249" s="62"/>
      <c r="T249" s="63"/>
    </row>
    <row r="250" spans="1:20" ht="12.75" x14ac:dyDescent="0.2">
      <c r="A250" s="107"/>
      <c r="B250" s="107"/>
      <c r="C250" s="138" t="s">
        <v>64</v>
      </c>
      <c r="D250" s="108"/>
      <c r="E250" s="108"/>
      <c r="F250" s="108"/>
      <c r="G250" s="108"/>
      <c r="H250" s="108"/>
      <c r="I250" s="108"/>
      <c r="J250" s="109"/>
      <c r="K250" s="138" t="s">
        <v>65</v>
      </c>
      <c r="L250" s="108"/>
      <c r="M250" s="108"/>
      <c r="N250" s="108"/>
      <c r="O250" s="108"/>
      <c r="P250" s="108"/>
      <c r="Q250" s="108"/>
      <c r="R250" s="108"/>
      <c r="S250" s="108"/>
      <c r="T250" s="109"/>
    </row>
    <row r="251" spans="1:20" ht="12.75" x14ac:dyDescent="0.2">
      <c r="A251" s="107"/>
      <c r="B251" s="107"/>
      <c r="C251" s="139" t="s">
        <v>63</v>
      </c>
      <c r="D251" s="62"/>
      <c r="E251" s="62"/>
      <c r="F251" s="62"/>
      <c r="G251" s="62"/>
      <c r="H251" s="62"/>
      <c r="I251" s="62"/>
      <c r="J251" s="63"/>
      <c r="K251" s="139" t="s">
        <v>63</v>
      </c>
      <c r="L251" s="62"/>
      <c r="M251" s="62"/>
      <c r="N251" s="62"/>
      <c r="O251" s="62"/>
      <c r="P251" s="62"/>
      <c r="Q251" s="62"/>
      <c r="R251" s="62"/>
      <c r="S251" s="62"/>
      <c r="T251" s="63"/>
    </row>
    <row r="252" spans="1:20" ht="12.75" x14ac:dyDescent="0.2">
      <c r="A252" s="107"/>
      <c r="B252" s="107"/>
      <c r="C252" s="138" t="s">
        <v>64</v>
      </c>
      <c r="D252" s="108"/>
      <c r="E252" s="108"/>
      <c r="F252" s="108"/>
      <c r="G252" s="108"/>
      <c r="H252" s="108"/>
      <c r="I252" s="108"/>
      <c r="J252" s="109"/>
      <c r="K252" s="138" t="s">
        <v>65</v>
      </c>
      <c r="L252" s="108"/>
      <c r="M252" s="108"/>
      <c r="N252" s="108"/>
      <c r="O252" s="108"/>
      <c r="P252" s="108"/>
      <c r="Q252" s="108"/>
      <c r="R252" s="108"/>
      <c r="S252" s="108"/>
      <c r="T252" s="109"/>
    </row>
    <row r="253" spans="1:20" ht="12.75" x14ac:dyDescent="0.2">
      <c r="A253" s="107"/>
      <c r="B253" s="107"/>
      <c r="C253" s="139" t="s">
        <v>63</v>
      </c>
      <c r="D253" s="62"/>
      <c r="E253" s="62"/>
      <c r="F253" s="62"/>
      <c r="G253" s="62"/>
      <c r="H253" s="62"/>
      <c r="I253" s="62"/>
      <c r="J253" s="63"/>
      <c r="K253" s="139" t="s">
        <v>63</v>
      </c>
      <c r="L253" s="62"/>
      <c r="M253" s="62"/>
      <c r="N253" s="62"/>
      <c r="O253" s="62"/>
      <c r="P253" s="62"/>
      <c r="Q253" s="62"/>
      <c r="R253" s="62"/>
      <c r="S253" s="62"/>
      <c r="T253" s="63"/>
    </row>
    <row r="254" spans="1:20" ht="12.75" x14ac:dyDescent="0.2">
      <c r="A254" s="81"/>
      <c r="B254" s="81"/>
      <c r="C254" s="138" t="s">
        <v>64</v>
      </c>
      <c r="D254" s="108"/>
      <c r="E254" s="108"/>
      <c r="F254" s="108"/>
      <c r="G254" s="108"/>
      <c r="H254" s="108"/>
      <c r="I254" s="108"/>
      <c r="J254" s="109"/>
      <c r="K254" s="138" t="s">
        <v>65</v>
      </c>
      <c r="L254" s="108"/>
      <c r="M254" s="108"/>
      <c r="N254" s="108"/>
      <c r="O254" s="108"/>
      <c r="P254" s="108"/>
      <c r="Q254" s="108"/>
      <c r="R254" s="108"/>
      <c r="S254" s="108"/>
      <c r="T254" s="109"/>
    </row>
    <row r="255" spans="1:20" ht="12.75" x14ac:dyDescent="0.2">
      <c r="A255" s="118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</row>
  </sheetData>
  <mergeCells count="674">
    <mergeCell ref="K201:T201"/>
    <mergeCell ref="C202:J202"/>
    <mergeCell ref="K202:T202"/>
    <mergeCell ref="K203:T203"/>
    <mergeCell ref="C207:J207"/>
    <mergeCell ref="K207:T207"/>
    <mergeCell ref="C203:J203"/>
    <mergeCell ref="C204:J204"/>
    <mergeCell ref="K204:T204"/>
    <mergeCell ref="C205:J205"/>
    <mergeCell ref="K205:T205"/>
    <mergeCell ref="C206:J206"/>
    <mergeCell ref="K206:T206"/>
    <mergeCell ref="K192:T192"/>
    <mergeCell ref="C193:J193"/>
    <mergeCell ref="K193:T193"/>
    <mergeCell ref="C194:J194"/>
    <mergeCell ref="K194:T194"/>
    <mergeCell ref="C195:J195"/>
    <mergeCell ref="K195:T195"/>
    <mergeCell ref="K196:T196"/>
    <mergeCell ref="C196:J196"/>
    <mergeCell ref="K187:T187"/>
    <mergeCell ref="C188:J188"/>
    <mergeCell ref="K188:T188"/>
    <mergeCell ref="K189:T189"/>
    <mergeCell ref="C189:J189"/>
    <mergeCell ref="C190:J190"/>
    <mergeCell ref="K190:T190"/>
    <mergeCell ref="C191:J191"/>
    <mergeCell ref="K191:T191"/>
    <mergeCell ref="K182:T182"/>
    <mergeCell ref="C182:J182"/>
    <mergeCell ref="C183:J183"/>
    <mergeCell ref="K183:T183"/>
    <mergeCell ref="C184:J184"/>
    <mergeCell ref="K184:T184"/>
    <mergeCell ref="C185:J185"/>
    <mergeCell ref="K185:T185"/>
    <mergeCell ref="C186:J186"/>
    <mergeCell ref="K186:T186"/>
    <mergeCell ref="K177:T177"/>
    <mergeCell ref="C178:J178"/>
    <mergeCell ref="K178:T178"/>
    <mergeCell ref="C179:J179"/>
    <mergeCell ref="K179:T179"/>
    <mergeCell ref="C180:J180"/>
    <mergeCell ref="K180:T180"/>
    <mergeCell ref="C181:J181"/>
    <mergeCell ref="K181:T181"/>
    <mergeCell ref="K175:T175"/>
    <mergeCell ref="K176:T176"/>
    <mergeCell ref="K168:T168"/>
    <mergeCell ref="K169:T169"/>
    <mergeCell ref="K170:T170"/>
    <mergeCell ref="K171:T171"/>
    <mergeCell ref="K172:T172"/>
    <mergeCell ref="K173:T173"/>
    <mergeCell ref="K174:T174"/>
    <mergeCell ref="C253:J253"/>
    <mergeCell ref="K253:T253"/>
    <mergeCell ref="C254:J254"/>
    <mergeCell ref="K254:T254"/>
    <mergeCell ref="A255:T255"/>
    <mergeCell ref="C249:J249"/>
    <mergeCell ref="C250:J250"/>
    <mergeCell ref="K250:T250"/>
    <mergeCell ref="C251:J251"/>
    <mergeCell ref="K251:T251"/>
    <mergeCell ref="C252:J252"/>
    <mergeCell ref="K252:T252"/>
    <mergeCell ref="C219:J219"/>
    <mergeCell ref="K219:T219"/>
    <mergeCell ref="C220:J220"/>
    <mergeCell ref="K220:T220"/>
    <mergeCell ref="C224:J224"/>
    <mergeCell ref="K224:T224"/>
    <mergeCell ref="C225:J225"/>
    <mergeCell ref="K225:T225"/>
    <mergeCell ref="C226:J226"/>
    <mergeCell ref="K226:T226"/>
    <mergeCell ref="A225:A234"/>
    <mergeCell ref="B225:B234"/>
    <mergeCell ref="A235:A244"/>
    <mergeCell ref="B235:B244"/>
    <mergeCell ref="A245:A254"/>
    <mergeCell ref="B245:B254"/>
    <mergeCell ref="B205:B214"/>
    <mergeCell ref="A215:A224"/>
    <mergeCell ref="B215:B224"/>
    <mergeCell ref="C247:J247"/>
    <mergeCell ref="K247:T247"/>
    <mergeCell ref="C248:J248"/>
    <mergeCell ref="K248:T248"/>
    <mergeCell ref="K249:T249"/>
    <mergeCell ref="C222:J222"/>
    <mergeCell ref="K222:T222"/>
    <mergeCell ref="C223:J223"/>
    <mergeCell ref="K223:T223"/>
    <mergeCell ref="K227:T227"/>
    <mergeCell ref="C227:J227"/>
    <mergeCell ref="C228:J228"/>
    <mergeCell ref="C229:J229"/>
    <mergeCell ref="C230:J230"/>
    <mergeCell ref="C231:J231"/>
    <mergeCell ref="C232:J232"/>
    <mergeCell ref="C233:J233"/>
    <mergeCell ref="K242:T242"/>
    <mergeCell ref="C242:J242"/>
    <mergeCell ref="C243:J243"/>
    <mergeCell ref="K243:T243"/>
    <mergeCell ref="C244:J244"/>
    <mergeCell ref="K244:T244"/>
    <mergeCell ref="C245:J245"/>
    <mergeCell ref="K245:T245"/>
    <mergeCell ref="C246:J246"/>
    <mergeCell ref="K246:T246"/>
    <mergeCell ref="C237:J237"/>
    <mergeCell ref="K237:T237"/>
    <mergeCell ref="C238:J238"/>
    <mergeCell ref="K238:T238"/>
    <mergeCell ref="C239:J239"/>
    <mergeCell ref="K239:T239"/>
    <mergeCell ref="C240:J240"/>
    <mergeCell ref="K240:T240"/>
    <mergeCell ref="C241:J241"/>
    <mergeCell ref="K241:T241"/>
    <mergeCell ref="C221:J221"/>
    <mergeCell ref="K221:T221"/>
    <mergeCell ref="K235:T235"/>
    <mergeCell ref="K236:T236"/>
    <mergeCell ref="K228:T228"/>
    <mergeCell ref="K229:T229"/>
    <mergeCell ref="K230:T230"/>
    <mergeCell ref="K231:T231"/>
    <mergeCell ref="K232:T232"/>
    <mergeCell ref="K233:T233"/>
    <mergeCell ref="K234:T234"/>
    <mergeCell ref="C234:J234"/>
    <mergeCell ref="C235:J235"/>
    <mergeCell ref="C236:J236"/>
    <mergeCell ref="C170:J170"/>
    <mergeCell ref="C171:J171"/>
    <mergeCell ref="C172:J172"/>
    <mergeCell ref="C173:J173"/>
    <mergeCell ref="A165:A174"/>
    <mergeCell ref="B165:B174"/>
    <mergeCell ref="A175:A184"/>
    <mergeCell ref="B175:B184"/>
    <mergeCell ref="A185:A194"/>
    <mergeCell ref="B185:B194"/>
    <mergeCell ref="C165:J165"/>
    <mergeCell ref="C166:J166"/>
    <mergeCell ref="C174:J174"/>
    <mergeCell ref="C175:J175"/>
    <mergeCell ref="C176:J176"/>
    <mergeCell ref="C177:J177"/>
    <mergeCell ref="C187:J187"/>
    <mergeCell ref="C192:J192"/>
    <mergeCell ref="C161:J161"/>
    <mergeCell ref="K161:T161"/>
    <mergeCell ref="C162:J162"/>
    <mergeCell ref="K162:T162"/>
    <mergeCell ref="C163:J163"/>
    <mergeCell ref="K163:T163"/>
    <mergeCell ref="C167:J167"/>
    <mergeCell ref="C168:J168"/>
    <mergeCell ref="C169:J169"/>
    <mergeCell ref="C164:J164"/>
    <mergeCell ref="K164:T164"/>
    <mergeCell ref="K165:T165"/>
    <mergeCell ref="K166:T166"/>
    <mergeCell ref="K167:T167"/>
    <mergeCell ref="C217:J217"/>
    <mergeCell ref="C218:J218"/>
    <mergeCell ref="C210:J210"/>
    <mergeCell ref="C211:J211"/>
    <mergeCell ref="C215:J215"/>
    <mergeCell ref="K215:T215"/>
    <mergeCell ref="C216:J216"/>
    <mergeCell ref="K216:T216"/>
    <mergeCell ref="K217:T217"/>
    <mergeCell ref="K218:T218"/>
    <mergeCell ref="C209:J209"/>
    <mergeCell ref="C212:J212"/>
    <mergeCell ref="K212:T212"/>
    <mergeCell ref="C213:J213"/>
    <mergeCell ref="K213:T213"/>
    <mergeCell ref="C214:J214"/>
    <mergeCell ref="K214:T214"/>
    <mergeCell ref="A195:A204"/>
    <mergeCell ref="A205:A214"/>
    <mergeCell ref="C208:J208"/>
    <mergeCell ref="K208:T208"/>
    <mergeCell ref="K209:T209"/>
    <mergeCell ref="K210:T210"/>
    <mergeCell ref="K211:T211"/>
    <mergeCell ref="B195:B204"/>
    <mergeCell ref="C197:J197"/>
    <mergeCell ref="K197:T197"/>
    <mergeCell ref="C198:J198"/>
    <mergeCell ref="K198:T198"/>
    <mergeCell ref="C199:J199"/>
    <mergeCell ref="K199:T199"/>
    <mergeCell ref="C200:J200"/>
    <mergeCell ref="K200:T200"/>
    <mergeCell ref="C201:J201"/>
    <mergeCell ref="B151:T151"/>
    <mergeCell ref="C155:J155"/>
    <mergeCell ref="C156:J156"/>
    <mergeCell ref="C154:J154"/>
    <mergeCell ref="C157:J157"/>
    <mergeCell ref="C159:J159"/>
    <mergeCell ref="K159:T159"/>
    <mergeCell ref="C160:J160"/>
    <mergeCell ref="K160:T160"/>
    <mergeCell ref="K157:T157"/>
    <mergeCell ref="C158:J158"/>
    <mergeCell ref="K158:T158"/>
    <mergeCell ref="A152:T152"/>
    <mergeCell ref="B153:T153"/>
    <mergeCell ref="K154:T154"/>
    <mergeCell ref="A155:A164"/>
    <mergeCell ref="B155:B164"/>
    <mergeCell ref="K155:T155"/>
    <mergeCell ref="K156:T156"/>
    <mergeCell ref="B138:T138"/>
    <mergeCell ref="B139:T139"/>
    <mergeCell ref="B140:T140"/>
    <mergeCell ref="B141:T141"/>
    <mergeCell ref="A146:T146"/>
    <mergeCell ref="B147:T147"/>
    <mergeCell ref="B148:T148"/>
    <mergeCell ref="B149:T149"/>
    <mergeCell ref="B150:T150"/>
    <mergeCell ref="G131:H131"/>
    <mergeCell ref="J131:K131"/>
    <mergeCell ref="M131:N131"/>
    <mergeCell ref="P131:Q131"/>
    <mergeCell ref="S131:T131"/>
    <mergeCell ref="E132:T134"/>
    <mergeCell ref="A135:T135"/>
    <mergeCell ref="B136:T136"/>
    <mergeCell ref="A137:T137"/>
    <mergeCell ref="A130:B131"/>
    <mergeCell ref="A132:B132"/>
    <mergeCell ref="C132:D132"/>
    <mergeCell ref="A133:B133"/>
    <mergeCell ref="C133:D133"/>
    <mergeCell ref="A134:B134"/>
    <mergeCell ref="C134:D134"/>
    <mergeCell ref="B128:B129"/>
    <mergeCell ref="D131:E131"/>
    <mergeCell ref="D27:E27"/>
    <mergeCell ref="G27:H27"/>
    <mergeCell ref="J27:K27"/>
    <mergeCell ref="M27:N27"/>
    <mergeCell ref="P27:Q27"/>
    <mergeCell ref="S27:T27"/>
    <mergeCell ref="A26:B27"/>
    <mergeCell ref="D29:E29"/>
    <mergeCell ref="G29:H29"/>
    <mergeCell ref="J29:K29"/>
    <mergeCell ref="M29:N29"/>
    <mergeCell ref="P29:Q29"/>
    <mergeCell ref="S29:T29"/>
    <mergeCell ref="L24:N24"/>
    <mergeCell ref="O24:Q24"/>
    <mergeCell ref="A22:T22"/>
    <mergeCell ref="B23:T23"/>
    <mergeCell ref="A24:A25"/>
    <mergeCell ref="C24:E24"/>
    <mergeCell ref="F24:H24"/>
    <mergeCell ref="I24:K24"/>
    <mergeCell ref="R24:T24"/>
    <mergeCell ref="B24:B25"/>
    <mergeCell ref="O21:Q21"/>
    <mergeCell ref="R21:T21"/>
    <mergeCell ref="C20:H20"/>
    <mergeCell ref="I20:N20"/>
    <mergeCell ref="O20:Q20"/>
    <mergeCell ref="R20:T20"/>
    <mergeCell ref="A21:B21"/>
    <mergeCell ref="C21:H21"/>
    <mergeCell ref="I21:N21"/>
    <mergeCell ref="D127:E127"/>
    <mergeCell ref="G127:H127"/>
    <mergeCell ref="J127:K127"/>
    <mergeCell ref="M127:N127"/>
    <mergeCell ref="P127:Q127"/>
    <mergeCell ref="S127:T127"/>
    <mergeCell ref="B126:B127"/>
    <mergeCell ref="D129:E129"/>
    <mergeCell ref="G129:H129"/>
    <mergeCell ref="J129:K129"/>
    <mergeCell ref="M129:N129"/>
    <mergeCell ref="P129:Q129"/>
    <mergeCell ref="S129:T129"/>
    <mergeCell ref="D123:E123"/>
    <mergeCell ref="G123:H123"/>
    <mergeCell ref="J123:K123"/>
    <mergeCell ref="M123:N123"/>
    <mergeCell ref="P123:Q123"/>
    <mergeCell ref="S123:T123"/>
    <mergeCell ref="B122:B123"/>
    <mergeCell ref="D125:E125"/>
    <mergeCell ref="G125:H125"/>
    <mergeCell ref="J125:K125"/>
    <mergeCell ref="M125:N125"/>
    <mergeCell ref="P125:Q125"/>
    <mergeCell ref="S125:T125"/>
    <mergeCell ref="B124:B125"/>
    <mergeCell ref="D119:E119"/>
    <mergeCell ref="G119:H119"/>
    <mergeCell ref="J119:K119"/>
    <mergeCell ref="M119:N119"/>
    <mergeCell ref="P119:Q119"/>
    <mergeCell ref="S119:T119"/>
    <mergeCell ref="B118:B119"/>
    <mergeCell ref="D121:E121"/>
    <mergeCell ref="G121:H121"/>
    <mergeCell ref="J121:K121"/>
    <mergeCell ref="M121:N121"/>
    <mergeCell ref="P121:Q121"/>
    <mergeCell ref="S121:T121"/>
    <mergeCell ref="B120:B121"/>
    <mergeCell ref="D115:E115"/>
    <mergeCell ref="G115:H115"/>
    <mergeCell ref="J115:K115"/>
    <mergeCell ref="M115:N115"/>
    <mergeCell ref="P115:Q115"/>
    <mergeCell ref="S115:T115"/>
    <mergeCell ref="B114:B115"/>
    <mergeCell ref="D117:E117"/>
    <mergeCell ref="G117:H117"/>
    <mergeCell ref="J117:K117"/>
    <mergeCell ref="M117:N117"/>
    <mergeCell ref="P117:Q117"/>
    <mergeCell ref="S117:T117"/>
    <mergeCell ref="B116:B117"/>
    <mergeCell ref="D111:E111"/>
    <mergeCell ref="G111:H111"/>
    <mergeCell ref="J111:K111"/>
    <mergeCell ref="M111:N111"/>
    <mergeCell ref="P111:Q111"/>
    <mergeCell ref="S111:T111"/>
    <mergeCell ref="B110:B111"/>
    <mergeCell ref="D113:E113"/>
    <mergeCell ref="G113:H113"/>
    <mergeCell ref="J113:K113"/>
    <mergeCell ref="M113:N113"/>
    <mergeCell ref="P113:Q113"/>
    <mergeCell ref="S113:T113"/>
    <mergeCell ref="B112:B113"/>
    <mergeCell ref="D107:E107"/>
    <mergeCell ref="G107:H107"/>
    <mergeCell ref="J107:K107"/>
    <mergeCell ref="M107:N107"/>
    <mergeCell ref="P107:Q107"/>
    <mergeCell ref="S107:T107"/>
    <mergeCell ref="B106:B107"/>
    <mergeCell ref="D109:E109"/>
    <mergeCell ref="G109:H109"/>
    <mergeCell ref="J109:K109"/>
    <mergeCell ref="M109:N109"/>
    <mergeCell ref="P109:Q109"/>
    <mergeCell ref="S109:T109"/>
    <mergeCell ref="A108:B109"/>
    <mergeCell ref="D103:E103"/>
    <mergeCell ref="G103:H103"/>
    <mergeCell ref="J103:K103"/>
    <mergeCell ref="M103:N103"/>
    <mergeCell ref="P103:Q103"/>
    <mergeCell ref="S103:T103"/>
    <mergeCell ref="A102:B103"/>
    <mergeCell ref="D105:E105"/>
    <mergeCell ref="G105:H105"/>
    <mergeCell ref="J105:K105"/>
    <mergeCell ref="M105:N105"/>
    <mergeCell ref="P105:Q105"/>
    <mergeCell ref="S105:T105"/>
    <mergeCell ref="B104:B105"/>
    <mergeCell ref="D99:E99"/>
    <mergeCell ref="G99:H99"/>
    <mergeCell ref="J99:K99"/>
    <mergeCell ref="M99:N99"/>
    <mergeCell ref="P99:Q99"/>
    <mergeCell ref="S99:T99"/>
    <mergeCell ref="B98:B99"/>
    <mergeCell ref="D101:E101"/>
    <mergeCell ref="G101:H101"/>
    <mergeCell ref="J101:K101"/>
    <mergeCell ref="M101:N101"/>
    <mergeCell ref="P101:Q101"/>
    <mergeCell ref="S101:T101"/>
    <mergeCell ref="B100:B101"/>
    <mergeCell ref="D95:E95"/>
    <mergeCell ref="G95:H95"/>
    <mergeCell ref="J95:K95"/>
    <mergeCell ref="M95:N95"/>
    <mergeCell ref="P95:Q95"/>
    <mergeCell ref="S95:T95"/>
    <mergeCell ref="A94:B95"/>
    <mergeCell ref="D97:E97"/>
    <mergeCell ref="G97:H97"/>
    <mergeCell ref="J97:K97"/>
    <mergeCell ref="M97:N97"/>
    <mergeCell ref="P97:Q97"/>
    <mergeCell ref="S97:T97"/>
    <mergeCell ref="A96:B97"/>
    <mergeCell ref="D91:E91"/>
    <mergeCell ref="G91:H91"/>
    <mergeCell ref="J91:K91"/>
    <mergeCell ref="M91:N91"/>
    <mergeCell ref="P91:Q91"/>
    <mergeCell ref="S91:T91"/>
    <mergeCell ref="A90:B91"/>
    <mergeCell ref="D93:E93"/>
    <mergeCell ref="G93:H93"/>
    <mergeCell ref="J93:K93"/>
    <mergeCell ref="M93:N93"/>
    <mergeCell ref="P93:Q93"/>
    <mergeCell ref="S93:T93"/>
    <mergeCell ref="B92:B93"/>
    <mergeCell ref="D87:E87"/>
    <mergeCell ref="G87:H87"/>
    <mergeCell ref="J87:K87"/>
    <mergeCell ref="M87:N87"/>
    <mergeCell ref="P87:Q87"/>
    <mergeCell ref="S87:T87"/>
    <mergeCell ref="B86:B87"/>
    <mergeCell ref="D89:E89"/>
    <mergeCell ref="G89:H89"/>
    <mergeCell ref="J89:K89"/>
    <mergeCell ref="M89:N89"/>
    <mergeCell ref="P89:Q89"/>
    <mergeCell ref="S89:T89"/>
    <mergeCell ref="B88:B89"/>
    <mergeCell ref="D63:E63"/>
    <mergeCell ref="G63:H63"/>
    <mergeCell ref="J63:K63"/>
    <mergeCell ref="M63:N63"/>
    <mergeCell ref="P63:Q63"/>
    <mergeCell ref="S63:T63"/>
    <mergeCell ref="A62:B63"/>
    <mergeCell ref="D65:E65"/>
    <mergeCell ref="G65:H65"/>
    <mergeCell ref="J65:K65"/>
    <mergeCell ref="M65:N65"/>
    <mergeCell ref="P65:Q65"/>
    <mergeCell ref="S65:T65"/>
    <mergeCell ref="D83:E83"/>
    <mergeCell ref="G83:H83"/>
    <mergeCell ref="J83:K83"/>
    <mergeCell ref="M83:N83"/>
    <mergeCell ref="P83:Q83"/>
    <mergeCell ref="S83:T83"/>
    <mergeCell ref="B82:B83"/>
    <mergeCell ref="D85:E85"/>
    <mergeCell ref="G85:H85"/>
    <mergeCell ref="J85:K85"/>
    <mergeCell ref="M85:N85"/>
    <mergeCell ref="P85:Q85"/>
    <mergeCell ref="S85:T85"/>
    <mergeCell ref="B84:B85"/>
    <mergeCell ref="D79:E79"/>
    <mergeCell ref="G79:H79"/>
    <mergeCell ref="J79:K79"/>
    <mergeCell ref="M79:N79"/>
    <mergeCell ref="P79:Q79"/>
    <mergeCell ref="S79:T79"/>
    <mergeCell ref="B78:B79"/>
    <mergeCell ref="D81:E81"/>
    <mergeCell ref="G81:H81"/>
    <mergeCell ref="J81:K81"/>
    <mergeCell ref="M81:N81"/>
    <mergeCell ref="P81:Q81"/>
    <mergeCell ref="S81:T81"/>
    <mergeCell ref="B80:B81"/>
    <mergeCell ref="D75:E75"/>
    <mergeCell ref="G75:H75"/>
    <mergeCell ref="J75:K75"/>
    <mergeCell ref="M75:N75"/>
    <mergeCell ref="P75:Q75"/>
    <mergeCell ref="S75:T75"/>
    <mergeCell ref="B74:B75"/>
    <mergeCell ref="D77:E77"/>
    <mergeCell ref="G77:H77"/>
    <mergeCell ref="J77:K77"/>
    <mergeCell ref="M77:N77"/>
    <mergeCell ref="P77:Q77"/>
    <mergeCell ref="S77:T77"/>
    <mergeCell ref="B76:B77"/>
    <mergeCell ref="D71:E71"/>
    <mergeCell ref="G71:H71"/>
    <mergeCell ref="J71:K71"/>
    <mergeCell ref="M71:N71"/>
    <mergeCell ref="P71:Q71"/>
    <mergeCell ref="S71:T71"/>
    <mergeCell ref="B70:B71"/>
    <mergeCell ref="D73:E73"/>
    <mergeCell ref="G73:H73"/>
    <mergeCell ref="J73:K73"/>
    <mergeCell ref="M73:N73"/>
    <mergeCell ref="P73:Q73"/>
    <mergeCell ref="S73:T73"/>
    <mergeCell ref="B72:B73"/>
    <mergeCell ref="B64:B65"/>
    <mergeCell ref="D67:E67"/>
    <mergeCell ref="G67:H67"/>
    <mergeCell ref="J67:K67"/>
    <mergeCell ref="M67:N67"/>
    <mergeCell ref="P67:Q67"/>
    <mergeCell ref="S67:T67"/>
    <mergeCell ref="B66:B67"/>
    <mergeCell ref="D69:E69"/>
    <mergeCell ref="G69:H69"/>
    <mergeCell ref="J69:K69"/>
    <mergeCell ref="M69:N69"/>
    <mergeCell ref="P69:Q69"/>
    <mergeCell ref="S69:T69"/>
    <mergeCell ref="B68:B69"/>
    <mergeCell ref="D59:E59"/>
    <mergeCell ref="G59:H59"/>
    <mergeCell ref="J59:K59"/>
    <mergeCell ref="M59:N59"/>
    <mergeCell ref="P59:Q59"/>
    <mergeCell ref="S59:T59"/>
    <mergeCell ref="B58:B59"/>
    <mergeCell ref="D61:E61"/>
    <mergeCell ref="G61:H61"/>
    <mergeCell ref="J61:K61"/>
    <mergeCell ref="M61:N61"/>
    <mergeCell ref="P61:Q61"/>
    <mergeCell ref="S61:T61"/>
    <mergeCell ref="B60:B61"/>
    <mergeCell ref="D51:E51"/>
    <mergeCell ref="G51:H51"/>
    <mergeCell ref="J51:K51"/>
    <mergeCell ref="M51:N51"/>
    <mergeCell ref="P51:Q51"/>
    <mergeCell ref="S51:T51"/>
    <mergeCell ref="A50:B51"/>
    <mergeCell ref="D53:E53"/>
    <mergeCell ref="G53:H53"/>
    <mergeCell ref="J53:K53"/>
    <mergeCell ref="M53:N53"/>
    <mergeCell ref="P53:Q53"/>
    <mergeCell ref="S53:T53"/>
    <mergeCell ref="B52:B53"/>
    <mergeCell ref="D55:E55"/>
    <mergeCell ref="G55:H55"/>
    <mergeCell ref="J55:K55"/>
    <mergeCell ref="M55:N55"/>
    <mergeCell ref="P55:Q55"/>
    <mergeCell ref="S55:T55"/>
    <mergeCell ref="B54:B55"/>
    <mergeCell ref="D57:E57"/>
    <mergeCell ref="G57:H57"/>
    <mergeCell ref="J57:K57"/>
    <mergeCell ref="M57:N57"/>
    <mergeCell ref="P57:Q57"/>
    <mergeCell ref="S57:T57"/>
    <mergeCell ref="B56:B57"/>
    <mergeCell ref="D47:E47"/>
    <mergeCell ref="G47:H47"/>
    <mergeCell ref="J47:K47"/>
    <mergeCell ref="M47:N47"/>
    <mergeCell ref="P47:Q47"/>
    <mergeCell ref="S47:T47"/>
    <mergeCell ref="B46:B47"/>
    <mergeCell ref="D49:E49"/>
    <mergeCell ref="G49:H49"/>
    <mergeCell ref="J49:K49"/>
    <mergeCell ref="M49:N49"/>
    <mergeCell ref="P49:Q49"/>
    <mergeCell ref="S49:T49"/>
    <mergeCell ref="B48:B49"/>
    <mergeCell ref="D43:E43"/>
    <mergeCell ref="G43:H43"/>
    <mergeCell ref="J43:K43"/>
    <mergeCell ref="M43:N43"/>
    <mergeCell ref="P43:Q43"/>
    <mergeCell ref="S43:T43"/>
    <mergeCell ref="B42:B43"/>
    <mergeCell ref="D45:E45"/>
    <mergeCell ref="G45:H45"/>
    <mergeCell ref="J45:K45"/>
    <mergeCell ref="M45:N45"/>
    <mergeCell ref="P45:Q45"/>
    <mergeCell ref="S45:T45"/>
    <mergeCell ref="B44:B45"/>
    <mergeCell ref="D39:E39"/>
    <mergeCell ref="G39:H39"/>
    <mergeCell ref="J39:K39"/>
    <mergeCell ref="M39:N39"/>
    <mergeCell ref="P39:Q39"/>
    <mergeCell ref="S39:T39"/>
    <mergeCell ref="B38:B39"/>
    <mergeCell ref="D41:E41"/>
    <mergeCell ref="G41:H41"/>
    <mergeCell ref="J41:K41"/>
    <mergeCell ref="M41:N41"/>
    <mergeCell ref="P41:Q41"/>
    <mergeCell ref="S41:T41"/>
    <mergeCell ref="B40:B41"/>
    <mergeCell ref="D35:E35"/>
    <mergeCell ref="G35:H35"/>
    <mergeCell ref="J35:K35"/>
    <mergeCell ref="M35:N35"/>
    <mergeCell ref="P35:Q35"/>
    <mergeCell ref="S35:T35"/>
    <mergeCell ref="B34:B35"/>
    <mergeCell ref="D37:E37"/>
    <mergeCell ref="G37:H37"/>
    <mergeCell ref="J37:K37"/>
    <mergeCell ref="M37:N37"/>
    <mergeCell ref="P37:Q37"/>
    <mergeCell ref="S37:T37"/>
    <mergeCell ref="A36:B37"/>
    <mergeCell ref="B28:B29"/>
    <mergeCell ref="D31:E31"/>
    <mergeCell ref="G31:H31"/>
    <mergeCell ref="J31:K31"/>
    <mergeCell ref="M31:N31"/>
    <mergeCell ref="P31:Q31"/>
    <mergeCell ref="S31:T31"/>
    <mergeCell ref="B30:B31"/>
    <mergeCell ref="D33:E33"/>
    <mergeCell ref="G33:H33"/>
    <mergeCell ref="J33:K33"/>
    <mergeCell ref="M33:N33"/>
    <mergeCell ref="P33:Q33"/>
    <mergeCell ref="S33:T33"/>
    <mergeCell ref="B32:B33"/>
    <mergeCell ref="C16:H16"/>
    <mergeCell ref="I16:N16"/>
    <mergeCell ref="O16:Q16"/>
    <mergeCell ref="R16:T16"/>
    <mergeCell ref="I17:N17"/>
    <mergeCell ref="O17:Q17"/>
    <mergeCell ref="R17:T17"/>
    <mergeCell ref="O19:Q19"/>
    <mergeCell ref="R19:T19"/>
    <mergeCell ref="C17:H17"/>
    <mergeCell ref="C18:H18"/>
    <mergeCell ref="I18:N18"/>
    <mergeCell ref="O18:Q18"/>
    <mergeCell ref="R18:T18"/>
    <mergeCell ref="C19:H19"/>
    <mergeCell ref="I19:N19"/>
    <mergeCell ref="A11:T11"/>
    <mergeCell ref="B12:T12"/>
    <mergeCell ref="I13:N13"/>
    <mergeCell ref="O13:T13"/>
    <mergeCell ref="O15:Q15"/>
    <mergeCell ref="R15:T15"/>
    <mergeCell ref="C13:H13"/>
    <mergeCell ref="C14:H14"/>
    <mergeCell ref="I14:N14"/>
    <mergeCell ref="O14:Q14"/>
    <mergeCell ref="R14:T14"/>
    <mergeCell ref="C15:H15"/>
    <mergeCell ref="I15:N15"/>
    <mergeCell ref="A1:T1"/>
    <mergeCell ref="A2:B7"/>
    <mergeCell ref="C2:T7"/>
    <mergeCell ref="A8:T8"/>
    <mergeCell ref="G9:I9"/>
    <mergeCell ref="K9:N9"/>
    <mergeCell ref="Q9:R9"/>
    <mergeCell ref="A10:C10"/>
    <mergeCell ref="E10:K10"/>
    <mergeCell ref="L10:T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คณะสัตวแพทยศาสตร์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2023-06-06T01:56:47Z</dcterms:created>
  <dcterms:modified xsi:type="dcterms:W3CDTF">2023-06-06T01:56:47Z</dcterms:modified>
</cp:coreProperties>
</file>